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40" windowHeight="9285" tabRatio="793"/>
  </bookViews>
  <sheets>
    <sheet name="СВОД стр.1_4" sheetId="24" r:id="rId1"/>
    <sheet name="Госзадание" sheetId="35" r:id="rId2"/>
    <sheet name="Иная субсидия" sheetId="33" r:id="rId3"/>
    <sheet name="Внебюджет" sheetId="32" r:id="rId4"/>
    <sheet name="СВОД стр.5_6" sheetId="25" r:id="rId5"/>
    <sheet name="Госзадание 5,6" sheetId="29" r:id="rId6"/>
    <sheet name="Иная 5,6" sheetId="30" r:id="rId7"/>
    <sheet name="Внебюджет 5,6" sheetId="31" r:id="rId8"/>
    <sheet name="Расшифровка" sheetId="37" r:id="rId9"/>
  </sheets>
  <definedNames>
    <definedName name="_xlnm._FilterDatabase" localSheetId="1" hidden="1">Госзадание!$A$11:$P$80</definedName>
    <definedName name="_xlnm._FilterDatabase" localSheetId="2" hidden="1">'Иная субсидия'!$A$11:$AE$84</definedName>
    <definedName name="_xlnm._FilterDatabase" localSheetId="8" hidden="1">Расшифровка!#REF!</definedName>
    <definedName name="TABLE" localSheetId="3">Внебюджет!#REF!</definedName>
    <definedName name="TABLE" localSheetId="7">'Внебюджет 5,6'!#REF!</definedName>
    <definedName name="TABLE" localSheetId="5">'Госзадание 5,6'!#REF!</definedName>
    <definedName name="TABLE" localSheetId="6">'Иная 5,6'!#REF!</definedName>
    <definedName name="TABLE" localSheetId="2">'Иная субсидия'!#REF!</definedName>
    <definedName name="TABLE" localSheetId="0">'СВОД стр.1_4'!#REF!</definedName>
    <definedName name="TABLE" localSheetId="4">'СВОД стр.5_6'!#REF!</definedName>
    <definedName name="TABLE_2" localSheetId="3">Внебюджет!#REF!</definedName>
    <definedName name="TABLE_2" localSheetId="7">'Внебюджет 5,6'!#REF!</definedName>
    <definedName name="TABLE_2" localSheetId="5">'Госзадание 5,6'!#REF!</definedName>
    <definedName name="TABLE_2" localSheetId="6">'Иная 5,6'!#REF!</definedName>
    <definedName name="TABLE_2" localSheetId="2">'Иная субсидия'!#REF!</definedName>
    <definedName name="TABLE_2" localSheetId="0">'СВОД стр.1_4'!#REF!</definedName>
    <definedName name="TABLE_2" localSheetId="4">'СВОД стр.5_6'!#REF!</definedName>
    <definedName name="_xlnm.Print_Titles" localSheetId="3">Внебюджет!$8:$11</definedName>
    <definedName name="_xlnm.Print_Titles" localSheetId="7">'Внебюджет 5,6'!$4:$7</definedName>
    <definedName name="_xlnm.Print_Titles" localSheetId="5">'Госзадание 5,6'!$4:$7</definedName>
    <definedName name="_xlnm.Print_Titles" localSheetId="6">'Иная 5,6'!$4:$7</definedName>
    <definedName name="_xlnm.Print_Titles" localSheetId="2">'Иная субсидия'!$8:$11</definedName>
    <definedName name="_xlnm.Print_Titles" localSheetId="0">'СВОД стр.1_4'!$23:$26</definedName>
    <definedName name="_xlnm.Print_Titles" localSheetId="4">'СВОД стр.5_6'!$3:$6</definedName>
    <definedName name="_xlnm.Print_Area" localSheetId="3">Внебюджет!$A$1:$E$82</definedName>
    <definedName name="_xlnm.Print_Area" localSheetId="7">'Внебюджет 5,6'!$A$1:$F$35</definedName>
    <definedName name="_xlnm.Print_Area" localSheetId="1">Госзадание!$A$1:$P$81</definedName>
    <definedName name="_xlnm.Print_Area" localSheetId="5">'Госзадание 5,6'!$A$1:$O$35</definedName>
    <definedName name="_xlnm.Print_Area" localSheetId="6">'Иная 5,6'!$A$1:$Y$35</definedName>
    <definedName name="_xlnm.Print_Area" localSheetId="2">'Иная субсидия'!$A$1:$Z$85</definedName>
    <definedName name="_xlnm.Print_Area" localSheetId="8">Расшифровка!$A$1:$T$63</definedName>
    <definedName name="_xlnm.Print_Area" localSheetId="0">'СВОД стр.1_4'!$A$1:$H$98</definedName>
    <definedName name="_xlnm.Print_Area" localSheetId="4">'СВОД стр.5_6'!$A$1:$M$41</definedName>
  </definedNames>
  <calcPr calcId="125725"/>
</workbook>
</file>

<file path=xl/calcChain.xml><?xml version="1.0" encoding="utf-8"?>
<calcChain xmlns="http://schemas.openxmlformats.org/spreadsheetml/2006/main">
  <c r="E67" i="32"/>
  <c r="G33" i="37"/>
  <c r="H53"/>
  <c r="E70" i="35"/>
  <c r="E68"/>
  <c r="E38"/>
  <c r="E35"/>
  <c r="E34"/>
  <c r="E33"/>
  <c r="E43" i="37"/>
  <c r="E33" s="1"/>
  <c r="E44"/>
  <c r="E45"/>
  <c r="E46"/>
  <c r="E47"/>
  <c r="E48"/>
  <c r="E49"/>
  <c r="E50"/>
  <c r="E51"/>
  <c r="E52"/>
  <c r="E53"/>
  <c r="E54"/>
  <c r="E42"/>
  <c r="E41"/>
  <c r="E40"/>
  <c r="E37"/>
  <c r="E36"/>
  <c r="F33" i="29"/>
  <c r="F32"/>
  <c r="F16"/>
  <c r="F17"/>
  <c r="F15"/>
  <c r="F8"/>
  <c r="E65" i="35"/>
  <c r="Q65"/>
  <c r="M65"/>
  <c r="I65"/>
  <c r="O8" i="29"/>
  <c r="N8"/>
  <c r="N33" s="1"/>
  <c r="N32" l="1"/>
  <c r="N17"/>
  <c r="N16"/>
  <c r="N15"/>
  <c r="E18" i="35"/>
  <c r="E17"/>
  <c r="E14"/>
  <c r="E20"/>
  <c r="U45" i="33" l="1"/>
  <c r="O45"/>
  <c r="N45"/>
  <c r="L45"/>
  <c r="U33"/>
  <c r="U44"/>
  <c r="U24"/>
  <c r="U22" s="1"/>
  <c r="U14" s="1"/>
  <c r="U26"/>
  <c r="Z33"/>
  <c r="Q34" i="35"/>
  <c r="Q17"/>
  <c r="Q14" s="1"/>
  <c r="E25" i="33"/>
  <c r="K14"/>
  <c r="Q14"/>
  <c r="R14"/>
  <c r="S14"/>
  <c r="T14"/>
  <c r="W14"/>
  <c r="X14"/>
  <c r="Y14"/>
  <c r="K22"/>
  <c r="Q22"/>
  <c r="R22"/>
  <c r="S22"/>
  <c r="T22"/>
  <c r="W22"/>
  <c r="X22"/>
  <c r="Y22"/>
  <c r="K24"/>
  <c r="Q24"/>
  <c r="R24"/>
  <c r="S24"/>
  <c r="T24"/>
  <c r="W24"/>
  <c r="X24"/>
  <c r="Y24"/>
  <c r="E71"/>
  <c r="E72"/>
  <c r="E73"/>
  <c r="E74"/>
  <c r="E75"/>
  <c r="E76"/>
  <c r="E77"/>
  <c r="E78"/>
  <c r="E79"/>
  <c r="E80"/>
  <c r="E81"/>
  <c r="E82"/>
  <c r="E83"/>
  <c r="E84"/>
  <c r="E46"/>
  <c r="E47"/>
  <c r="E48"/>
  <c r="E49"/>
  <c r="E50"/>
  <c r="E51"/>
  <c r="E52"/>
  <c r="E53"/>
  <c r="E54"/>
  <c r="E55"/>
  <c r="E56"/>
  <c r="E57"/>
  <c r="E58"/>
  <c r="E59"/>
  <c r="E60"/>
  <c r="E61"/>
  <c r="E62"/>
  <c r="E63"/>
  <c r="E64"/>
  <c r="E65"/>
  <c r="E66"/>
  <c r="E67"/>
  <c r="E68"/>
  <c r="E69"/>
  <c r="E35"/>
  <c r="E27"/>
  <c r="E29"/>
  <c r="E30"/>
  <c r="E31"/>
  <c r="E32"/>
  <c r="E15"/>
  <c r="E16"/>
  <c r="E17"/>
  <c r="E18"/>
  <c r="E19"/>
  <c r="E20"/>
  <c r="E21"/>
  <c r="E23"/>
  <c r="E38"/>
  <c r="E39"/>
  <c r="E40"/>
  <c r="E41"/>
  <c r="E42"/>
  <c r="E43"/>
  <c r="E37"/>
  <c r="E36"/>
  <c r="F11" i="37" s="1"/>
  <c r="M33" i="33"/>
  <c r="M24" s="1"/>
  <c r="M22" s="1"/>
  <c r="M14" s="1"/>
  <c r="I51" i="35"/>
  <c r="Q33" l="1"/>
  <c r="E34" i="33"/>
  <c r="L44"/>
  <c r="E46" i="32"/>
  <c r="L33" i="33" l="1"/>
  <c r="E43" i="24"/>
  <c r="E42"/>
  <c r="E23" i="32"/>
  <c r="L26" i="33" l="1"/>
  <c r="L24"/>
  <c r="L22" s="1"/>
  <c r="E29" i="32"/>
  <c r="L14" i="33" l="1"/>
  <c r="J33" i="37"/>
  <c r="J25"/>
  <c r="J15"/>
  <c r="J12"/>
  <c r="I12"/>
  <c r="J10"/>
  <c r="I10"/>
  <c r="E12" l="1"/>
  <c r="E10"/>
  <c r="J9"/>
  <c r="M34" i="35" l="1"/>
  <c r="M17"/>
  <c r="M14" s="1"/>
  <c r="G29" i="37"/>
  <c r="G28"/>
  <c r="G37"/>
  <c r="I17" i="35"/>
  <c r="E35" i="24"/>
  <c r="M33" i="35" l="1"/>
  <c r="F19" i="31"/>
  <c r="F15" s="1"/>
  <c r="E15" i="32"/>
  <c r="Z28" i="33" l="1"/>
  <c r="Z24"/>
  <c r="Z22" s="1"/>
  <c r="Z14" s="1"/>
  <c r="O17" i="29"/>
  <c r="O16"/>
  <c r="O33"/>
  <c r="O15"/>
  <c r="O32"/>
  <c r="F29" i="31"/>
  <c r="G30" i="25" s="1"/>
  <c r="F33" i="31"/>
  <c r="F32"/>
  <c r="P33" i="33" l="1"/>
  <c r="P24" s="1"/>
  <c r="P22" s="1"/>
  <c r="P14" s="1"/>
  <c r="I11" i="37" l="1"/>
  <c r="I37" l="1"/>
  <c r="I33" l="1"/>
  <c r="H24"/>
  <c r="P44" i="33"/>
  <c r="E26" i="37"/>
  <c r="G23"/>
  <c r="H23" s="1"/>
  <c r="M45" i="33" l="1"/>
  <c r="V44"/>
  <c r="V45"/>
  <c r="E45"/>
  <c r="O44"/>
  <c r="N44"/>
  <c r="I28" i="37"/>
  <c r="F16"/>
  <c r="F17"/>
  <c r="F19"/>
  <c r="H19" s="1"/>
  <c r="F20"/>
  <c r="H20" s="1"/>
  <c r="F21"/>
  <c r="F22"/>
  <c r="E17"/>
  <c r="G22"/>
  <c r="G16"/>
  <c r="I18"/>
  <c r="O33" i="33" l="1"/>
  <c r="O24" s="1"/>
  <c r="O22" s="1"/>
  <c r="O14" s="1"/>
  <c r="E44"/>
  <c r="P26"/>
  <c r="E18" i="37"/>
  <c r="H18" s="1"/>
  <c r="I15"/>
  <c r="G15"/>
  <c r="N33" i="33"/>
  <c r="F15" i="37"/>
  <c r="H17"/>
  <c r="O26" i="33"/>
  <c r="H22" i="37"/>
  <c r="K45" i="33"/>
  <c r="G13" i="37"/>
  <c r="G11"/>
  <c r="I13"/>
  <c r="J8" i="29"/>
  <c r="I70" i="33"/>
  <c r="I44" i="35"/>
  <c r="N20" i="37"/>
  <c r="N15" s="1"/>
  <c r="E30"/>
  <c r="H30" s="1"/>
  <c r="E31" i="32"/>
  <c r="E40"/>
  <c r="K70" i="33"/>
  <c r="N26" l="1"/>
  <c r="N24"/>
  <c r="N22" s="1"/>
  <c r="N14" s="1"/>
  <c r="J17" i="29"/>
  <c r="J15"/>
  <c r="J33"/>
  <c r="J32"/>
  <c r="J16"/>
  <c r="I33" i="33"/>
  <c r="I24" s="1"/>
  <c r="I22" s="1"/>
  <c r="I45" i="35"/>
  <c r="E65" i="24"/>
  <c r="H37" i="37"/>
  <c r="E21"/>
  <c r="H21" s="1"/>
  <c r="H69" i="35"/>
  <c r="G69"/>
  <c r="F69"/>
  <c r="E69"/>
  <c r="I26" i="33" l="1"/>
  <c r="E17" i="32"/>
  <c r="H68" i="35"/>
  <c r="G68"/>
  <c r="F68"/>
  <c r="E86" i="24"/>
  <c r="E26" i="33" l="1"/>
  <c r="E14" i="32"/>
  <c r="E44" i="24"/>
  <c r="F31" i="31"/>
  <c r="F28" s="1"/>
  <c r="F34"/>
  <c r="I29" i="37"/>
  <c r="I14" i="33" l="1"/>
  <c r="F8" i="31"/>
  <c r="G37" i="25"/>
  <c r="F35" i="31"/>
  <c r="E29" i="37"/>
  <c r="F52"/>
  <c r="G10" l="1"/>
  <c r="O16"/>
  <c r="Z70" i="33"/>
  <c r="Z26"/>
  <c r="E14" i="37" l="1"/>
  <c r="E13"/>
  <c r="H52"/>
  <c r="H46"/>
  <c r="E39"/>
  <c r="E38"/>
  <c r="E35"/>
  <c r="E34"/>
  <c r="G54"/>
  <c r="H54" s="1"/>
  <c r="G45"/>
  <c r="G38"/>
  <c r="I32"/>
  <c r="E32" s="1"/>
  <c r="G27"/>
  <c r="G26"/>
  <c r="E11"/>
  <c r="H11" s="1"/>
  <c r="G14"/>
  <c r="E65" i="32" l="1"/>
  <c r="G32" i="37" s="1"/>
  <c r="E53" i="32"/>
  <c r="E45" i="24"/>
  <c r="M20" i="37"/>
  <c r="M44" i="33"/>
  <c r="K44"/>
  <c r="K34" s="1"/>
  <c r="J70"/>
  <c r="E70" s="1"/>
  <c r="E85" i="24"/>
  <c r="L40" i="37" l="1"/>
  <c r="J33" i="30"/>
  <c r="E36" i="32"/>
  <c r="E35" s="1"/>
  <c r="G12" i="37"/>
  <c r="J33" i="33"/>
  <c r="V33"/>
  <c r="V24" s="1"/>
  <c r="V22" s="1"/>
  <c r="V14" s="1"/>
  <c r="K33"/>
  <c r="I34" i="35"/>
  <c r="I33" s="1"/>
  <c r="I14"/>
  <c r="J26" i="33" l="1"/>
  <c r="J24"/>
  <c r="J22" s="1"/>
  <c r="E33"/>
  <c r="E13" i="32"/>
  <c r="I13" i="35"/>
  <c r="V26" i="33"/>
  <c r="J21" i="30"/>
  <c r="J32"/>
  <c r="J8" s="1"/>
  <c r="G19" i="25" s="1"/>
  <c r="J15" i="30"/>
  <c r="J19"/>
  <c r="K26" i="33"/>
  <c r="F43" i="37"/>
  <c r="H43" s="1"/>
  <c r="J14" i="33" l="1"/>
  <c r="E22"/>
  <c r="E24"/>
  <c r="M26"/>
  <c r="F53" i="37"/>
  <c r="F51"/>
  <c r="H51" s="1"/>
  <c r="F50"/>
  <c r="H50" s="1"/>
  <c r="F49"/>
  <c r="H49" s="1"/>
  <c r="F48"/>
  <c r="H48" s="1"/>
  <c r="F47"/>
  <c r="H47" s="1"/>
  <c r="F45"/>
  <c r="H45" s="1"/>
  <c r="F44"/>
  <c r="H44" s="1"/>
  <c r="H42"/>
  <c r="F41"/>
  <c r="H41" s="1"/>
  <c r="F40"/>
  <c r="H40" s="1"/>
  <c r="F39"/>
  <c r="H39" s="1"/>
  <c r="F38"/>
  <c r="H38" s="1"/>
  <c r="F36"/>
  <c r="H36" s="1"/>
  <c r="F35"/>
  <c r="H35" s="1"/>
  <c r="F34"/>
  <c r="F32"/>
  <c r="F31"/>
  <c r="E31"/>
  <c r="F29"/>
  <c r="F28"/>
  <c r="E28"/>
  <c r="F27"/>
  <c r="E27"/>
  <c r="F26"/>
  <c r="E16"/>
  <c r="E15" s="1"/>
  <c r="F14"/>
  <c r="H14" s="1"/>
  <c r="F12"/>
  <c r="H12" s="1"/>
  <c r="F10"/>
  <c r="L9"/>
  <c r="M9"/>
  <c r="N9"/>
  <c r="O9"/>
  <c r="P9"/>
  <c r="Q9"/>
  <c r="R9"/>
  <c r="S9"/>
  <c r="T9"/>
  <c r="L15"/>
  <c r="M15"/>
  <c r="O15"/>
  <c r="P15"/>
  <c r="Q15"/>
  <c r="R15"/>
  <c r="S15"/>
  <c r="T15"/>
  <c r="L25"/>
  <c r="M25"/>
  <c r="N25"/>
  <c r="O25"/>
  <c r="P25"/>
  <c r="Q25"/>
  <c r="R25"/>
  <c r="S25"/>
  <c r="T25"/>
  <c r="L33"/>
  <c r="M33"/>
  <c r="N33"/>
  <c r="O33"/>
  <c r="P33"/>
  <c r="Q33"/>
  <c r="R33"/>
  <c r="S33"/>
  <c r="T33"/>
  <c r="S8" l="1"/>
  <c r="O8"/>
  <c r="R8"/>
  <c r="Q8"/>
  <c r="T8"/>
  <c r="P8"/>
  <c r="L8"/>
  <c r="M8"/>
  <c r="N8"/>
  <c r="E13" i="33"/>
  <c r="E12"/>
  <c r="E12" i="35"/>
  <c r="E60"/>
  <c r="E78" i="24" s="1"/>
  <c r="F60" i="35"/>
  <c r="G60"/>
  <c r="E61"/>
  <c r="E79" i="24" s="1"/>
  <c r="F61" i="35"/>
  <c r="G61"/>
  <c r="E62"/>
  <c r="E80" i="24" s="1"/>
  <c r="F62" i="35"/>
  <c r="G62"/>
  <c r="E27"/>
  <c r="F27"/>
  <c r="G27"/>
  <c r="H27"/>
  <c r="H33"/>
  <c r="H64"/>
  <c r="E14" i="33" l="1"/>
  <c r="E40" i="24" s="1"/>
  <c r="H10" i="37"/>
  <c r="H34"/>
  <c r="K33"/>
  <c r="F33"/>
  <c r="H32"/>
  <c r="H31"/>
  <c r="H29"/>
  <c r="H28"/>
  <c r="H27"/>
  <c r="H26"/>
  <c r="K25"/>
  <c r="I25"/>
  <c r="G25"/>
  <c r="F25"/>
  <c r="E25"/>
  <c r="K15"/>
  <c r="K9"/>
  <c r="I9"/>
  <c r="G9"/>
  <c r="E9"/>
  <c r="I8" l="1"/>
  <c r="E38" i="24"/>
  <c r="H25" i="37"/>
  <c r="H33"/>
  <c r="K8"/>
  <c r="E8"/>
  <c r="G8"/>
  <c r="J8"/>
  <c r="F9" i="30" l="1"/>
  <c r="G9"/>
  <c r="H9"/>
  <c r="I9"/>
  <c r="F10"/>
  <c r="G10"/>
  <c r="H10"/>
  <c r="I10"/>
  <c r="F11"/>
  <c r="G11"/>
  <c r="H11"/>
  <c r="I11"/>
  <c r="F15"/>
  <c r="G15"/>
  <c r="H15"/>
  <c r="I15"/>
  <c r="F16"/>
  <c r="G16"/>
  <c r="H16"/>
  <c r="I16"/>
  <c r="F17"/>
  <c r="G17"/>
  <c r="H17"/>
  <c r="I17"/>
  <c r="F18"/>
  <c r="G18"/>
  <c r="H18"/>
  <c r="I18"/>
  <c r="F19"/>
  <c r="G19"/>
  <c r="H19"/>
  <c r="I19"/>
  <c r="F21"/>
  <c r="G21"/>
  <c r="H21"/>
  <c r="I21"/>
  <c r="F22"/>
  <c r="G22"/>
  <c r="H22"/>
  <c r="I22"/>
  <c r="F23"/>
  <c r="G23"/>
  <c r="H23"/>
  <c r="I23"/>
  <c r="F25"/>
  <c r="G25"/>
  <c r="H25"/>
  <c r="I25"/>
  <c r="F26"/>
  <c r="G26"/>
  <c r="H26"/>
  <c r="I26"/>
  <c r="F27"/>
  <c r="G27"/>
  <c r="H27"/>
  <c r="I27"/>
  <c r="F28"/>
  <c r="G28"/>
  <c r="H28"/>
  <c r="I28"/>
  <c r="F29"/>
  <c r="G29"/>
  <c r="H29"/>
  <c r="I29"/>
  <c r="F31"/>
  <c r="G31"/>
  <c r="H31"/>
  <c r="I31"/>
  <c r="F32"/>
  <c r="G32"/>
  <c r="H32"/>
  <c r="I32"/>
  <c r="F33"/>
  <c r="G33"/>
  <c r="H33"/>
  <c r="I33"/>
  <c r="F34"/>
  <c r="G34"/>
  <c r="H34"/>
  <c r="I34"/>
  <c r="F35"/>
  <c r="G35"/>
  <c r="H35"/>
  <c r="I35"/>
  <c r="G8"/>
  <c r="H8"/>
  <c r="I8"/>
  <c r="F8"/>
  <c r="F35" i="29"/>
  <c r="G35"/>
  <c r="H35"/>
  <c r="I37" i="25" s="1"/>
  <c r="I35" i="29"/>
  <c r="J37" i="25" s="1"/>
  <c r="F34" i="29"/>
  <c r="G34"/>
  <c r="H34"/>
  <c r="I36" i="25" s="1"/>
  <c r="I34" i="29"/>
  <c r="J36" i="25" s="1"/>
  <c r="G33" i="29"/>
  <c r="H35" i="25" s="1"/>
  <c r="H33" i="29"/>
  <c r="I35" i="25" s="1"/>
  <c r="I33" i="29"/>
  <c r="F28"/>
  <c r="G28"/>
  <c r="H29" i="25" s="1"/>
  <c r="H28" i="29"/>
  <c r="I28"/>
  <c r="J29" i="25" s="1"/>
  <c r="F29" i="29"/>
  <c r="G29"/>
  <c r="H30" i="25" s="1"/>
  <c r="H29" i="29"/>
  <c r="I30" i="25" s="1"/>
  <c r="I29" i="29"/>
  <c r="F31"/>
  <c r="G31"/>
  <c r="H33" i="25" s="1"/>
  <c r="H31" i="29"/>
  <c r="I31"/>
  <c r="J33" i="25" s="1"/>
  <c r="G32" i="29"/>
  <c r="H34" i="25" s="1"/>
  <c r="H32" i="29"/>
  <c r="I34" i="25" s="1"/>
  <c r="I32" i="29"/>
  <c r="J34" i="25" s="1"/>
  <c r="G15" i="29"/>
  <c r="H15" i="25" s="1"/>
  <c r="H15" i="29"/>
  <c r="I15" i="25" s="1"/>
  <c r="I15" i="29"/>
  <c r="G16"/>
  <c r="H16" i="25" s="1"/>
  <c r="H16" i="29"/>
  <c r="I16"/>
  <c r="J16" i="25" s="1"/>
  <c r="G17" i="29"/>
  <c r="H17" i="25" s="1"/>
  <c r="H17" i="29"/>
  <c r="I17" i="25" s="1"/>
  <c r="I17" i="29"/>
  <c r="J17" i="25" s="1"/>
  <c r="F18" i="29"/>
  <c r="G18" i="25" s="1"/>
  <c r="G18" i="29"/>
  <c r="H18" i="25" s="1"/>
  <c r="H18" i="29"/>
  <c r="I18"/>
  <c r="J18" i="25" s="1"/>
  <c r="F19" i="29"/>
  <c r="G19"/>
  <c r="H19" i="25" s="1"/>
  <c r="H19" i="29"/>
  <c r="I19" i="25" s="1"/>
  <c r="I19" i="29"/>
  <c r="J19" i="25" s="1"/>
  <c r="F20" i="29"/>
  <c r="G20"/>
  <c r="H20" i="25" s="1"/>
  <c r="H20" i="29"/>
  <c r="I20"/>
  <c r="J20" i="25" s="1"/>
  <c r="F22" i="29"/>
  <c r="G22"/>
  <c r="H22" i="25" s="1"/>
  <c r="H22" i="29"/>
  <c r="I22" i="25" s="1"/>
  <c r="I22" i="29"/>
  <c r="F23"/>
  <c r="G23" i="25" s="1"/>
  <c r="G23" i="29"/>
  <c r="H23" i="25" s="1"/>
  <c r="H23" i="29"/>
  <c r="I23" i="25" s="1"/>
  <c r="I23" i="29"/>
  <c r="J23" i="25" s="1"/>
  <c r="F25" i="29"/>
  <c r="G26" i="25" s="1"/>
  <c r="G25" i="29"/>
  <c r="H26" i="25" s="1"/>
  <c r="H25" i="29"/>
  <c r="I26" i="25" s="1"/>
  <c r="I25" i="29"/>
  <c r="J26" i="25" s="1"/>
  <c r="F26" i="29"/>
  <c r="G27" i="25" s="1"/>
  <c r="G26" i="29"/>
  <c r="H27" i="25" s="1"/>
  <c r="H26" i="29"/>
  <c r="I27" i="25" s="1"/>
  <c r="I26" i="29"/>
  <c r="J27" i="25" s="1"/>
  <c r="F27" i="29"/>
  <c r="G28" i="25" s="1"/>
  <c r="G27" i="29"/>
  <c r="H28" i="25" s="1"/>
  <c r="H27" i="29"/>
  <c r="I28" i="25" s="1"/>
  <c r="I27" i="29"/>
  <c r="J28" i="25" s="1"/>
  <c r="F9" i="29"/>
  <c r="G8" i="25" s="1"/>
  <c r="G9" i="29"/>
  <c r="H9"/>
  <c r="I8" i="25" s="1"/>
  <c r="I9" i="29"/>
  <c r="J8" i="25" s="1"/>
  <c r="F10" i="29"/>
  <c r="G9" i="25" s="1"/>
  <c r="G10" i="29"/>
  <c r="H9" i="25" s="1"/>
  <c r="H10" i="29"/>
  <c r="I9" i="25" s="1"/>
  <c r="I10" i="29"/>
  <c r="J9" i="25" s="1"/>
  <c r="F11" i="29"/>
  <c r="G10" i="25" s="1"/>
  <c r="G11" i="29"/>
  <c r="H10" i="25" s="1"/>
  <c r="H11" i="29"/>
  <c r="I10" i="25" s="1"/>
  <c r="I11" i="29"/>
  <c r="J10" i="25" s="1"/>
  <c r="G8" i="29"/>
  <c r="H8"/>
  <c r="I8"/>
  <c r="G16" i="25"/>
  <c r="G17" s="1"/>
  <c r="H74" i="35"/>
  <c r="H73"/>
  <c r="H72"/>
  <c r="H71"/>
  <c r="H70"/>
  <c r="H67"/>
  <c r="H66"/>
  <c r="H65"/>
  <c r="E76"/>
  <c r="F76"/>
  <c r="G76"/>
  <c r="E77"/>
  <c r="F77"/>
  <c r="G77"/>
  <c r="E78"/>
  <c r="F78"/>
  <c r="G78"/>
  <c r="E79"/>
  <c r="F79"/>
  <c r="G79"/>
  <c r="E80"/>
  <c r="F80"/>
  <c r="G80"/>
  <c r="E58"/>
  <c r="F58"/>
  <c r="G58"/>
  <c r="E59"/>
  <c r="F59"/>
  <c r="G59"/>
  <c r="E63"/>
  <c r="F63"/>
  <c r="G63"/>
  <c r="E64"/>
  <c r="F64"/>
  <c r="G64"/>
  <c r="E83" i="24"/>
  <c r="F65" i="35"/>
  <c r="G65"/>
  <c r="E66"/>
  <c r="E84" i="24" s="1"/>
  <c r="F66" i="35"/>
  <c r="G66"/>
  <c r="E67"/>
  <c r="F67"/>
  <c r="G67"/>
  <c r="E88" i="24"/>
  <c r="F70" i="35"/>
  <c r="G70"/>
  <c r="E71"/>
  <c r="F71"/>
  <c r="G71"/>
  <c r="E72"/>
  <c r="F72"/>
  <c r="G72"/>
  <c r="E73"/>
  <c r="F73"/>
  <c r="G73"/>
  <c r="E74"/>
  <c r="F74"/>
  <c r="G74"/>
  <c r="E75"/>
  <c r="F75"/>
  <c r="G75"/>
  <c r="E47"/>
  <c r="E64" i="24" s="1"/>
  <c r="F47" i="35"/>
  <c r="G47"/>
  <c r="E48"/>
  <c r="F48"/>
  <c r="G48"/>
  <c r="E49"/>
  <c r="F49"/>
  <c r="G49"/>
  <c r="E50"/>
  <c r="F50"/>
  <c r="G50"/>
  <c r="E51"/>
  <c r="F51"/>
  <c r="G51"/>
  <c r="E52"/>
  <c r="F52"/>
  <c r="G52"/>
  <c r="E53"/>
  <c r="F53"/>
  <c r="G53"/>
  <c r="E54"/>
  <c r="F54"/>
  <c r="G54"/>
  <c r="E55"/>
  <c r="F55"/>
  <c r="G55"/>
  <c r="E56"/>
  <c r="F56"/>
  <c r="G56"/>
  <c r="E57"/>
  <c r="F57"/>
  <c r="G57"/>
  <c r="E32"/>
  <c r="F32"/>
  <c r="G32"/>
  <c r="E50" i="24"/>
  <c r="F33" i="35"/>
  <c r="G33"/>
  <c r="F34"/>
  <c r="G34"/>
  <c r="F35"/>
  <c r="G35"/>
  <c r="E36"/>
  <c r="F36"/>
  <c r="G36"/>
  <c r="E37"/>
  <c r="F37"/>
  <c r="G37"/>
  <c r="F38"/>
  <c r="G38"/>
  <c r="E39"/>
  <c r="F39"/>
  <c r="G39"/>
  <c r="E40"/>
  <c r="F40"/>
  <c r="G40"/>
  <c r="E41"/>
  <c r="F41"/>
  <c r="G41"/>
  <c r="E42"/>
  <c r="F42"/>
  <c r="G42"/>
  <c r="E43"/>
  <c r="F43"/>
  <c r="G43"/>
  <c r="E44"/>
  <c r="F44"/>
  <c r="G44"/>
  <c r="E45"/>
  <c r="F45"/>
  <c r="G45"/>
  <c r="E46"/>
  <c r="F46"/>
  <c r="G46"/>
  <c r="H31"/>
  <c r="G31"/>
  <c r="F31"/>
  <c r="E31"/>
  <c r="H30"/>
  <c r="G30"/>
  <c r="F30"/>
  <c r="E30"/>
  <c r="H29"/>
  <c r="G29"/>
  <c r="F29"/>
  <c r="E29"/>
  <c r="H28"/>
  <c r="G28"/>
  <c r="F28"/>
  <c r="E28"/>
  <c r="F26"/>
  <c r="G26"/>
  <c r="H26"/>
  <c r="E26"/>
  <c r="E13"/>
  <c r="F13"/>
  <c r="G13"/>
  <c r="H13"/>
  <c r="F14"/>
  <c r="G14"/>
  <c r="H14"/>
  <c r="E15"/>
  <c r="F15"/>
  <c r="G15"/>
  <c r="H15"/>
  <c r="E16"/>
  <c r="F16"/>
  <c r="G16"/>
  <c r="H16"/>
  <c r="F17"/>
  <c r="G17"/>
  <c r="H17"/>
  <c r="F18"/>
  <c r="G18"/>
  <c r="H18"/>
  <c r="E19"/>
  <c r="F19"/>
  <c r="G19"/>
  <c r="H19"/>
  <c r="E21"/>
  <c r="F21"/>
  <c r="G21"/>
  <c r="H21"/>
  <c r="E22"/>
  <c r="F22"/>
  <c r="G22"/>
  <c r="H22"/>
  <c r="E23"/>
  <c r="F23"/>
  <c r="G23"/>
  <c r="H23"/>
  <c r="E24"/>
  <c r="F24"/>
  <c r="G24"/>
  <c r="H24"/>
  <c r="E25"/>
  <c r="F25"/>
  <c r="G25"/>
  <c r="H25"/>
  <c r="F12"/>
  <c r="G12"/>
  <c r="H12"/>
  <c r="J35" i="25"/>
  <c r="I29"/>
  <c r="J30"/>
  <c r="I33"/>
  <c r="J15"/>
  <c r="I16"/>
  <c r="I18"/>
  <c r="I20"/>
  <c r="J22"/>
  <c r="G34" l="1"/>
  <c r="G35" s="1"/>
  <c r="F13" i="37"/>
  <c r="E51" i="24"/>
  <c r="E94"/>
  <c r="E90"/>
  <c r="E98"/>
  <c r="E74"/>
  <c r="E70"/>
  <c r="E81"/>
  <c r="E66"/>
  <c r="E62"/>
  <c r="E91"/>
  <c r="E53"/>
  <c r="E49"/>
  <c r="E93"/>
  <c r="E89"/>
  <c r="E95"/>
  <c r="H37" i="25"/>
  <c r="E73" i="24"/>
  <c r="E69"/>
  <c r="E77"/>
  <c r="G20" i="25"/>
  <c r="E37" i="24"/>
  <c r="E31"/>
  <c r="E41"/>
  <c r="H36" i="25"/>
  <c r="E97" i="24"/>
  <c r="H8" i="25"/>
  <c r="E58" i="24"/>
  <c r="E54"/>
  <c r="E33"/>
  <c r="E30"/>
  <c r="E75"/>
  <c r="E71"/>
  <c r="E67"/>
  <c r="E82"/>
  <c r="E63"/>
  <c r="E59"/>
  <c r="E55"/>
  <c r="E56" s="1"/>
  <c r="E39"/>
  <c r="E34"/>
  <c r="E29"/>
  <c r="E46"/>
  <c r="E36"/>
  <c r="E28"/>
  <c r="E60"/>
  <c r="E52"/>
  <c r="E92"/>
  <c r="E27"/>
  <c r="E47"/>
  <c r="E72"/>
  <c r="E68"/>
  <c r="E76"/>
  <c r="E96"/>
  <c r="E32" l="1"/>
  <c r="H13" i="37"/>
  <c r="H9" s="1"/>
  <c r="F9"/>
  <c r="H16"/>
  <c r="H15" l="1"/>
  <c r="H8" s="1"/>
  <c r="F8"/>
  <c r="E61" i="24"/>
  <c r="G33" i="25"/>
  <c r="G29" l="1"/>
  <c r="G15" s="1"/>
  <c r="G7" s="1"/>
  <c r="G36"/>
</calcChain>
</file>

<file path=xl/sharedStrings.xml><?xml version="1.0" encoding="utf-8"?>
<sst xmlns="http://schemas.openxmlformats.org/spreadsheetml/2006/main" count="2042" uniqueCount="500">
  <si>
    <t>Наименование показателя</t>
  </si>
  <si>
    <t>Код строки</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</si>
  <si>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</si>
  <si>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</si>
  <si>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</si>
  <si>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</si>
  <si>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</si>
  <si>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</si>
  <si>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</si>
  <si>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</si>
  <si>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</si>
  <si>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</si>
  <si>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</si>
  <si>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</si>
  <si>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</si>
  <si>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(подпись)</t>
  </si>
  <si>
    <t>(расшифровка подписи)</t>
  </si>
  <si>
    <t>Коды</t>
  </si>
  <si>
    <t>по ОКЕИ</t>
  </si>
  <si>
    <t>Раздел 1. Поступления и выплаты</t>
  </si>
  <si>
    <t>0001</t>
  </si>
  <si>
    <t>х</t>
  </si>
  <si>
    <t>0002</t>
  </si>
  <si>
    <t>Доходы, всего:</t>
  </si>
  <si>
    <t>1000</t>
  </si>
  <si>
    <t>1100</t>
  </si>
  <si>
    <t>120</t>
  </si>
  <si>
    <t>в том числе:</t>
  </si>
  <si>
    <t>доходы от оказания услуг, работ, компенсации затрат учреждений, всего</t>
  </si>
  <si>
    <t>1200</t>
  </si>
  <si>
    <t>130</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</si>
  <si>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</si>
  <si>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</si>
  <si>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</si>
  <si>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</si>
  <si>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</si>
  <si>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</si>
  <si>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</si>
  <si>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</si>
  <si>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</si>
  <si>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</si>
  <si>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</si>
  <si>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</si>
  <si>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</si>
  <si>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</si>
  <si>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</si>
  <si>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</si>
  <si>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</si>
  <si>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</si>
  <si>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</si>
  <si>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</si>
  <si>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</si>
  <si>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</si>
  <si>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</si>
  <si>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</si>
  <si>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</si>
  <si>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</si>
  <si>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</si>
  <si>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</si>
  <si>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</si>
  <si>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</si>
  <si>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</si>
  <si>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</si>
  <si>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</si>
  <si>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</si>
  <si>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</si>
  <si>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</si>
  <si>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</si>
  <si>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</si>
  <si>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</si>
  <si>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</si>
  <si>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</si>
  <si>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</si>
  <si>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</si>
  <si>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</si>
  <si>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</si>
  <si>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</si>
  <si>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</si>
  <si>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</si>
  <si>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</si>
  <si>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</si>
  <si>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</si>
  <si>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</si>
  <si>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</si>
  <si>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</si>
  <si>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</si>
  <si>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</si>
  <si>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</si>
  <si>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</si>
  <si>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</si>
  <si>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</si>
  <si>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</si>
  <si>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</si>
  <si>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2600</t>
  </si>
  <si>
    <t>2610</t>
  </si>
  <si>
    <t>241</t>
  </si>
  <si>
    <t>закупку товаров, работ, услуг в целях капитального ремонта государственного (муниципального) имущества</t>
  </si>
  <si>
    <t>2630</t>
  </si>
  <si>
    <t>243</t>
  </si>
  <si>
    <t>2640</t>
  </si>
  <si>
    <t>244</t>
  </si>
  <si>
    <t>из них:</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</si>
  <si>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</si>
  <si>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</si>
  <si>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</si>
  <si>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</si>
  <si>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406</t>
  </si>
  <si>
    <t>строительство (реконструкция) объектов недвижимого имущества государственными (муниципальными) учреждениями</t>
  </si>
  <si>
    <t>407</t>
  </si>
  <si>
    <t>3000</t>
  </si>
  <si>
    <t>100</t>
  </si>
  <si>
    <t>3010</t>
  </si>
  <si>
    <t>3020</t>
  </si>
  <si>
    <t>3030</t>
  </si>
  <si>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</si>
  <si>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</si>
  <si>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</si>
  <si>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</si>
  <si>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</si>
  <si>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</si>
  <si>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</si>
  <si>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</si>
  <si>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</si>
  <si>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</si>
  <si>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t>26000</t>
  </si>
  <si>
    <t>1.1</t>
  </si>
  <si>
    <t>26100</t>
  </si>
  <si>
    <t>1.2</t>
  </si>
  <si>
    <t>26200</t>
  </si>
  <si>
    <t>1.3</t>
  </si>
  <si>
    <t>1.4</t>
  </si>
  <si>
    <t>26300</t>
  </si>
  <si>
    <t>26400</t>
  </si>
  <si>
    <t>1.4.1</t>
  </si>
  <si>
    <t>26410</t>
  </si>
  <si>
    <t>в том числе:
за счет субсидий, предоставляемых на финансовое обеспечение выполнения государственного (муниципального) задания</t>
  </si>
  <si>
    <t>1.4.1.1</t>
  </si>
  <si>
    <t>в том числе:
в соответствии с Федеральным законом № 44-ФЗ</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</si>
  <si>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</si>
  <si>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</si>
  <si>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</si>
  <si>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</si>
  <si>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</si>
  <si>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</si>
  <si>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</si>
  <si>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</si>
  <si>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</si>
  <si>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</si>
  <si>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</si>
  <si>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</si>
  <si>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</si>
  <si>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</si>
  <si>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</si>
  <si>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</si>
  <si>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</si>
  <si>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</si>
  <si>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</si>
  <si>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</si>
  <si>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</si>
  <si>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</si>
  <si>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</si>
  <si>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</si>
  <si>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</si>
  <si>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</si>
  <si>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</si>
  <si>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</si>
  <si>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</si>
  <si>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</si>
  <si>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</si>
  <si>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</si>
  <si>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</si>
  <si>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(должность)</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</si>
  <si>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</si>
  <si>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</si>
  <si>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</si>
  <si>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</si>
  <si>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</si>
  <si>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</si>
  <si>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</si>
  <si>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</si>
  <si>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</si>
  <si>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</si>
  <si>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</si>
  <si>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</si>
  <si>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</si>
  <si>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</si>
  <si>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</si>
  <si>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</si>
  <si>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</si>
  <si>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</si>
  <si>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</si>
  <si>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</si>
  <si>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___________</t>
  </si>
  <si>
    <t>_________________________</t>
  </si>
  <si>
    <r>
      <t>на 20</t>
    </r>
    <r>
      <rPr>
        <u/>
        <sz val="8"/>
        <rFont val="Times New Roman"/>
        <family val="1"/>
        <charset val="204"/>
      </rPr>
      <t>__</t>
    </r>
    <r>
      <rPr>
        <sz val="8"/>
        <rFont val="Times New Roman"/>
        <family val="1"/>
        <charset val="204"/>
      </rPr>
      <t xml:space="preserve"> г.</t>
    </r>
  </si>
  <si>
    <t>(наименование должности)</t>
  </si>
  <si>
    <t>по ОКПО</t>
  </si>
  <si>
    <t>Глава по БК</t>
  </si>
  <si>
    <t>по ОКВ</t>
  </si>
  <si>
    <t>Единица измерения: рубли (с точностью до второго десятичного знака)</t>
  </si>
  <si>
    <t>(ИНН/КПП, наименование)</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</si>
  <si>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</si>
  <si>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</si>
  <si>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</si>
  <si>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</si>
  <si>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1310</t>
  </si>
  <si>
    <t>x</t>
  </si>
  <si>
    <t>на иные выплаты работникам</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</si>
  <si>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</si>
  <si>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</si>
  <si>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2141</t>
  </si>
  <si>
    <t>2142</t>
  </si>
  <si>
    <t>в том числе:
на выплаты по оплате труда</t>
  </si>
  <si>
    <t>139</t>
  </si>
  <si>
    <t>пособия, компенсации и иные социальные выплаты гражданам, кроме публичных нормативных обязательств</t>
  </si>
  <si>
    <t>2211</t>
  </si>
  <si>
    <t>321</t>
  </si>
  <si>
    <t>2240</t>
  </si>
  <si>
    <t>360</t>
  </si>
  <si>
    <t>безвозмездные перечисления организациям и физическим лицам, всего</t>
  </si>
  <si>
    <t>2400</t>
  </si>
  <si>
    <t>гранты, предоставляемые другим организациям и физическим лицам</t>
  </si>
  <si>
    <t>2410</t>
  </si>
  <si>
    <t>взносы в международные организации</t>
  </si>
  <si>
    <t>2420</t>
  </si>
  <si>
    <t>платежи в целях обеспечения реализации соглашений с правительствами иностранных государств и международными организациями</t>
  </si>
  <si>
    <t>2430</t>
  </si>
  <si>
    <t>810</t>
  </si>
  <si>
    <t>862</t>
  </si>
  <si>
    <t>863</t>
  </si>
  <si>
    <t xml:space="preserve">Расшифровка сведений по выплатам на закупки товаров, работ, услуг учреждения в разрезе субсидии на выполнение государственного задания </t>
  </si>
  <si>
    <t>Расшифровка сведений по выплатам на закупки товаров, работ, услуг учреждения по иной субсидии</t>
  </si>
  <si>
    <t xml:space="preserve">Адрес учреждения (подразделения)  </t>
  </si>
  <si>
    <t xml:space="preserve">Наименование органа, осуществляюшего функции и полномочия учредителя     </t>
  </si>
  <si>
    <t>на 2020 г.</t>
  </si>
  <si>
    <t>на 2021 г.</t>
  </si>
  <si>
    <t>на 2022 г.</t>
  </si>
  <si>
    <t>Руководитель финансово-экономической службы</t>
  </si>
  <si>
    <t>УТВЕРЖДАЮ</t>
  </si>
  <si>
    <t>ПЛАН</t>
  </si>
  <si>
    <t xml:space="preserve">Государственное учреждение (подразделение) </t>
  </si>
  <si>
    <t>Министерство образования и науки Хабаровского края</t>
  </si>
  <si>
    <r>
      <t xml:space="preserve">Код по бюджетной классификации Российской Федерации </t>
    </r>
    <r>
      <rPr>
        <vertAlign val="superscript"/>
        <sz val="10"/>
        <rFont val="Times New Roman"/>
        <family val="1"/>
        <charset val="204"/>
      </rPr>
      <t>3</t>
    </r>
  </si>
  <si>
    <r>
      <t xml:space="preserve">Остаток средств на начало текущего финансового года </t>
    </r>
    <r>
      <rPr>
        <vertAlign val="superscript"/>
        <sz val="10"/>
        <rFont val="Times New Roman"/>
        <family val="1"/>
        <charset val="204"/>
      </rPr>
      <t>5</t>
    </r>
  </si>
  <si>
    <r>
      <t xml:space="preserve">Остаток средств на конец текущего финансового года </t>
    </r>
    <r>
      <rPr>
        <vertAlign val="superscript"/>
        <sz val="10"/>
        <rFont val="Times New Roman"/>
        <family val="1"/>
        <charset val="204"/>
      </rPr>
      <t>5</t>
    </r>
  </si>
  <si>
    <r>
      <t xml:space="preserve">в том числе:
</t>
    </r>
    <r>
      <rPr>
        <b/>
        <sz val="10"/>
        <rFont val="Times New Roman"/>
        <family val="1"/>
        <charset val="204"/>
      </rPr>
      <t>доходы от собственности, всего</t>
    </r>
  </si>
  <si>
    <r>
      <t xml:space="preserve">прочие поступления, всего </t>
    </r>
    <r>
      <rPr>
        <vertAlign val="superscript"/>
        <sz val="10"/>
        <rFont val="Times New Roman"/>
        <family val="1"/>
        <charset val="204"/>
      </rPr>
      <t>6</t>
    </r>
  </si>
  <si>
    <r>
      <t xml:space="preserve">расходы на закупку товаров, работ, услуг, всего </t>
    </r>
    <r>
      <rPr>
        <vertAlign val="superscript"/>
        <sz val="10"/>
        <rFont val="Times New Roman"/>
        <family val="1"/>
        <charset val="204"/>
      </rPr>
      <t>7</t>
    </r>
  </si>
  <si>
    <r>
      <t xml:space="preserve">Выплаты, уменьшающие доход, всего </t>
    </r>
    <r>
      <rPr>
        <b/>
        <vertAlign val="superscript"/>
        <sz val="10"/>
        <rFont val="Times New Roman"/>
        <family val="1"/>
        <charset val="204"/>
      </rPr>
      <t>8</t>
    </r>
  </si>
  <si>
    <r>
      <t xml:space="preserve">в том числе:
налог на прибыль </t>
    </r>
    <r>
      <rPr>
        <vertAlign val="superscript"/>
        <sz val="10"/>
        <rFont val="Times New Roman"/>
        <family val="1"/>
        <charset val="204"/>
      </rPr>
      <t>8</t>
    </r>
  </si>
  <si>
    <r>
      <t xml:space="preserve">налог на добавленную стоимость </t>
    </r>
    <r>
      <rPr>
        <vertAlign val="superscript"/>
        <sz val="10"/>
        <rFont val="Times New Roman"/>
        <family val="1"/>
        <charset val="204"/>
      </rPr>
      <t>8</t>
    </r>
  </si>
  <si>
    <r>
      <t xml:space="preserve">прочие налоги, уменьшающие доход </t>
    </r>
    <r>
      <rPr>
        <vertAlign val="superscript"/>
        <sz val="10"/>
        <rFont val="Times New Roman"/>
        <family val="1"/>
        <charset val="204"/>
      </rPr>
      <t>8</t>
    </r>
  </si>
  <si>
    <r>
      <t xml:space="preserve">Прочие выплаты, всего </t>
    </r>
    <r>
      <rPr>
        <b/>
        <vertAlign val="superscript"/>
        <sz val="10"/>
        <rFont val="Times New Roman"/>
        <family val="1"/>
        <charset val="204"/>
      </rPr>
      <t>9</t>
    </r>
  </si>
  <si>
    <r>
      <t xml:space="preserve">Выплаты на закупку товаров, работ, услуг, всего </t>
    </r>
    <r>
      <rPr>
        <b/>
        <vertAlign val="superscript"/>
        <sz val="10"/>
        <rFont val="Times New Roman"/>
        <family val="1"/>
        <charset val="204"/>
      </rPr>
      <t>11</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</si>
  <si>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0"/>
        <rFont val="Times New Roman"/>
        <family val="1"/>
        <charset val="204"/>
      </rPr>
      <t>12</t>
    </r>
  </si>
  <si>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10"/>
        <rFont val="Times New Roman"/>
        <family val="1"/>
        <charset val="204"/>
      </rPr>
      <t>12</t>
    </r>
  </si>
  <si>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10"/>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</si>
  <si>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10"/>
        <rFont val="Times New Roman"/>
        <family val="1"/>
        <charset val="204"/>
      </rPr>
      <t>13</t>
    </r>
  </si>
  <si>
    <r>
      <t xml:space="preserve">в соответствии с Федеральным законом № 223-ФЗ </t>
    </r>
    <r>
      <rPr>
        <vertAlign val="superscript"/>
        <sz val="10"/>
        <rFont val="Times New Roman"/>
        <family val="1"/>
        <charset val="204"/>
      </rPr>
      <t>14</t>
    </r>
  </si>
  <si>
    <r>
      <t xml:space="preserve">за счет субсидий, предоставляемых на осуществление капитальных вложений </t>
    </r>
    <r>
      <rPr>
        <vertAlign val="superscript"/>
        <sz val="10"/>
        <rFont val="Times New Roman"/>
        <family val="1"/>
        <charset val="204"/>
      </rPr>
      <t>15</t>
    </r>
  </si>
  <si>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10"/>
        <rFont val="Times New Roman"/>
        <family val="1"/>
        <charset val="204"/>
      </rPr>
      <t>16</t>
    </r>
  </si>
  <si>
    <r>
      <t xml:space="preserve">Аналити- ческий код </t>
    </r>
    <r>
      <rPr>
        <vertAlign val="superscript"/>
        <sz val="10"/>
        <rFont val="Times New Roman"/>
        <family val="1"/>
        <charset val="204"/>
      </rPr>
      <t>4</t>
    </r>
  </si>
  <si>
    <t>другие КБК</t>
  </si>
  <si>
    <t>Сумма  0705  0301103070</t>
  </si>
  <si>
    <t>0709</t>
  </si>
  <si>
    <t>Другие ИНЫЕ</t>
  </si>
  <si>
    <t>016</t>
  </si>
  <si>
    <t>Б003</t>
  </si>
  <si>
    <t>Б004</t>
  </si>
  <si>
    <t>1410</t>
  </si>
  <si>
    <t>1420</t>
  </si>
  <si>
    <t>2180</t>
  </si>
  <si>
    <t>2181</t>
  </si>
  <si>
    <t>иные выплаты населению</t>
  </si>
  <si>
    <t>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</si>
  <si>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</si>
  <si>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</si>
  <si>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2440</t>
  </si>
  <si>
    <t>2450</t>
  </si>
  <si>
    <t>2460</t>
  </si>
  <si>
    <t>613</t>
  </si>
  <si>
    <t>623</t>
  </si>
  <si>
    <t>634</t>
  </si>
  <si>
    <t>4.1</t>
  </si>
  <si>
    <t>1.3.1</t>
  </si>
  <si>
    <t>26310</t>
  </si>
  <si>
    <r>
      <t>из них</t>
    </r>
    <r>
      <rPr>
        <vertAlign val="superscript"/>
        <sz val="10"/>
        <rFont val="Times New Roman"/>
        <family val="1"/>
        <charset val="204"/>
      </rPr>
      <t xml:space="preserve"> 10.1</t>
    </r>
  </si>
  <si>
    <t>26310.1</t>
  </si>
  <si>
    <t>1.3.2</t>
  </si>
  <si>
    <t>26320</t>
  </si>
  <si>
    <t>26421.1</t>
  </si>
  <si>
    <t>26430.1</t>
  </si>
  <si>
    <t>26451.1</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</si>
  <si>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</si>
  <si>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_____</t>
    </r>
    <r>
      <rPr>
        <vertAlign val="superscript"/>
        <sz val="7"/>
        <rFont val="Times New Roman"/>
        <family val="1"/>
        <charset val="204"/>
      </rPr>
      <t>10.1</t>
    </r>
    <r>
      <rPr>
        <sz val="7"/>
        <color indexed="9"/>
        <rFont val="Times New Roman"/>
        <family val="1"/>
        <charset val="204"/>
      </rPr>
      <t>_</t>
    </r>
    <r>
      <rPr>
        <sz val="7"/>
        <rFont val="Times New Roman"/>
        <family val="1"/>
        <charset val="204"/>
      </rPr>
      <t>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 2817; N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r>
  </si>
  <si>
    <r>
      <t xml:space="preserve">Аналитический код </t>
    </r>
    <r>
      <rPr>
        <vertAlign val="superscript"/>
        <sz val="10"/>
        <rFont val="Times New Roman"/>
        <family val="1"/>
        <charset val="204"/>
      </rPr>
      <t>4</t>
    </r>
  </si>
  <si>
    <r>
      <t>на 20</t>
    </r>
    <r>
      <rPr>
        <b/>
        <u/>
        <sz val="10"/>
        <rFont val="Times New Roman"/>
        <family val="1"/>
        <charset val="204"/>
      </rPr>
      <t>__</t>
    </r>
    <r>
      <rPr>
        <b/>
        <sz val="10"/>
        <rFont val="Times New Roman"/>
        <family val="1"/>
        <charset val="204"/>
      </rPr>
      <t xml:space="preserve"> г.</t>
    </r>
  </si>
  <si>
    <r>
      <t>на 20</t>
    </r>
    <r>
      <rPr>
        <u/>
        <sz val="10"/>
        <rFont val="Times New Roman"/>
        <family val="1"/>
        <charset val="204"/>
      </rPr>
      <t>__</t>
    </r>
    <r>
      <rPr>
        <sz val="10"/>
        <rFont val="Times New Roman"/>
        <family val="1"/>
        <charset val="204"/>
      </rPr>
      <t xml:space="preserve"> г.</t>
    </r>
  </si>
  <si>
    <r>
      <t xml:space="preserve">Раздел 2. Сведения по выплатам на закупки товаров, работ, услуг </t>
    </r>
    <r>
      <rPr>
        <b/>
        <vertAlign val="superscript"/>
        <sz val="12"/>
        <rFont val="Times New Roman"/>
        <family val="1"/>
        <charset val="204"/>
      </rPr>
      <t>10</t>
    </r>
    <r>
      <rPr>
        <b/>
        <sz val="12"/>
        <rFont val="Times New Roman"/>
        <family val="1"/>
        <charset val="204"/>
      </rPr>
      <t xml:space="preserve">                                                                                                                                                              </t>
    </r>
  </si>
  <si>
    <r>
      <t xml:space="preserve">Код по бюджетной классификации Российской Федерации </t>
    </r>
    <r>
      <rPr>
        <vertAlign val="superscript"/>
        <sz val="10"/>
        <rFont val="Times New Roman"/>
        <family val="1"/>
        <charset val="204"/>
      </rPr>
      <t>10.1</t>
    </r>
  </si>
  <si>
    <r>
      <t xml:space="preserve">Раздел 2. Сведения по выплатам на закупки товаров, работ, услуг </t>
    </r>
    <r>
      <rPr>
        <b/>
        <vertAlign val="superscript"/>
        <sz val="10"/>
        <rFont val="Times New Roman"/>
        <family val="1"/>
        <charset val="204"/>
      </rPr>
      <t>10</t>
    </r>
    <r>
      <rPr>
        <b/>
        <sz val="10"/>
        <rFont val="Times New Roman"/>
        <family val="1"/>
        <charset val="204"/>
      </rPr>
      <t xml:space="preserve">                                                                                                                                                              </t>
    </r>
  </si>
  <si>
    <t>№ п/п</t>
  </si>
  <si>
    <t>Наименование (Код строки в ПФХД)</t>
  </si>
  <si>
    <t>КОСГУ</t>
  </si>
  <si>
    <t>Субсидии на выполнение государственного задания</t>
  </si>
  <si>
    <t>Субсидии на иные цели</t>
  </si>
  <si>
    <t>Объем средств по иной приносящей доход деятельности</t>
  </si>
  <si>
    <t>Итого</t>
  </si>
  <si>
    <t>в том числе (за счёт бюджетных средств):*</t>
  </si>
  <si>
    <t>Расходы, всего (2000), в том числе:</t>
  </si>
  <si>
    <t xml:space="preserve">
на выплаты персоналу, всего (2100)</t>
  </si>
  <si>
    <t>Заработная плата</t>
  </si>
  <si>
    <t>Начисления на выплаты по оплате труда</t>
  </si>
  <si>
    <t>Социальные пособия и компенсации персоналу в денежной форме</t>
  </si>
  <si>
    <t>Иные ***</t>
  </si>
  <si>
    <t>социальные и иные выплаты населению, всего (2200)</t>
  </si>
  <si>
    <t>уплата налогов, сборов и иных платежей, всего (2300)</t>
  </si>
  <si>
    <t>Налог на имущество</t>
  </si>
  <si>
    <t>Земельный налог</t>
  </si>
  <si>
    <t>Прочие налоги и сборы</t>
  </si>
  <si>
    <t>Иные выплаты, санкции и штрафы ***</t>
  </si>
  <si>
    <t>безвозмездные перечисления организациям и физическим лицам, всего (2400)</t>
  </si>
  <si>
    <t>прочие выплаты (кроме выплат на закупку товаров, работ, услуг) (2500)</t>
  </si>
  <si>
    <t>расходы на закупку товаров, работ, услуг, всего (2600)</t>
  </si>
  <si>
    <t>Услуги связи</t>
  </si>
  <si>
    <t>Транспортные услуги</t>
  </si>
  <si>
    <t>Коммунальные услуги</t>
  </si>
  <si>
    <t>Арендная плата за пользование имуществом (за исключением земельных участков и других обособленных природных объектов)</t>
  </si>
  <si>
    <t>Иные работы, услуги по содержанию имущества</t>
  </si>
  <si>
    <t>Страхование</t>
  </si>
  <si>
    <t>Арендная плата за пользование земельными участками и другими обособленными природными объектами</t>
  </si>
  <si>
    <t>Увеличение стоимости основных средств</t>
  </si>
  <si>
    <t>Увеличение стоимости лекарственных препаратов и материалов, применяемых в медицинских целях</t>
  </si>
  <si>
    <t>Увеличение стоимости продуктов питания</t>
  </si>
  <si>
    <t>Увеличение стоимости горюче-смазочных материалов</t>
  </si>
  <si>
    <t>Увеличение стоимости строительных материалов</t>
  </si>
  <si>
    <t>Увеличение стоимости мягкого инвентаря</t>
  </si>
  <si>
    <t>Увеличение стоимости прочих материальных запасов</t>
  </si>
  <si>
    <t>Увеличение стоимости прочих материальных запасов однократного применения</t>
  </si>
  <si>
    <t>*  заполняется в разрезе всех  КБК, при необходимости с дополнением граф</t>
  </si>
  <si>
    <t>** для субсидии на иные цели указать доп. код</t>
  </si>
  <si>
    <t>*** при необходимости дополняются строки</t>
  </si>
  <si>
    <t>Руководитель финансово-экономической службы (гл. бухгалтер)</t>
  </si>
  <si>
    <t>О.Ю. Ярица</t>
  </si>
  <si>
    <t>02505945</t>
  </si>
  <si>
    <t>руб</t>
  </si>
  <si>
    <t>643</t>
  </si>
  <si>
    <t>Б002</t>
  </si>
  <si>
    <t>субсидия на иные цели</t>
  </si>
  <si>
    <t>296</t>
  </si>
  <si>
    <t>262</t>
  </si>
  <si>
    <t>131</t>
  </si>
  <si>
    <t>213</t>
  </si>
  <si>
    <t>291</t>
  </si>
  <si>
    <t>297</t>
  </si>
  <si>
    <t>221-227, 310, 341-349</t>
  </si>
  <si>
    <t>211-213, 296</t>
  </si>
  <si>
    <t>680032, г. Хабаровск, ул. Шмаковская 8а</t>
  </si>
  <si>
    <t xml:space="preserve">ИНН/КПП 2724022612/272401001 краевое государственное бюджетное профессиональное образовательное учреждение "Хабаровский техникум транспортных технологий имени Героя Советского Союза А.С. Панова" </t>
  </si>
  <si>
    <t>Главный бухгалтер</t>
  </si>
  <si>
    <t>Л.А.Гайдаева</t>
  </si>
  <si>
    <t>Л.А. Гайдаева</t>
  </si>
  <si>
    <t>152</t>
  </si>
  <si>
    <t>221-227, 310, 341-346, 349</t>
  </si>
  <si>
    <t>225, 226</t>
  </si>
  <si>
    <t>Иные выплаты текущего характера организациям</t>
  </si>
  <si>
    <t>Директор КГБ ПОУ ХТТТ</t>
  </si>
  <si>
    <t>247</t>
  </si>
  <si>
    <t>223</t>
  </si>
  <si>
    <t>прочую закупку товаров, работ и услуг</t>
  </si>
  <si>
    <t>закупку энергетических ресурсов</t>
  </si>
  <si>
    <t>155</t>
  </si>
  <si>
    <t>1430</t>
  </si>
  <si>
    <t>иной приносящей доход деятельности</t>
  </si>
  <si>
    <t>1230</t>
  </si>
  <si>
    <t>152,155</t>
  </si>
  <si>
    <t>из них:
увеличение остатков денежных средств за счет возврата дебиторской задолженности прошлых лет</t>
  </si>
  <si>
    <t>в том числе:
закупку научно-исследовательских, опытно-конструкторских и технологических работ</t>
  </si>
  <si>
    <t>закупку товаров, работ, услуг в целях создания, развития, эксплуатации и вывода из эксплуатации государтсвенных информационных систем</t>
  </si>
  <si>
    <t>246</t>
  </si>
  <si>
    <t>2660</t>
  </si>
  <si>
    <t>2700</t>
  </si>
  <si>
    <t>2710</t>
  </si>
  <si>
    <t>2720</t>
  </si>
  <si>
    <t>225,226</t>
  </si>
  <si>
    <t>143</t>
  </si>
  <si>
    <t>131,134</t>
  </si>
  <si>
    <t>211,266</t>
  </si>
  <si>
    <t>213, 265-266</t>
  </si>
  <si>
    <t>0705  0301103070   2022</t>
  </si>
  <si>
    <t>262, 263</t>
  </si>
  <si>
    <t>2212</t>
  </si>
  <si>
    <t>323</t>
  </si>
  <si>
    <t>446</t>
  </si>
  <si>
    <t>440</t>
  </si>
  <si>
    <t>291-297</t>
  </si>
  <si>
    <t>263</t>
  </si>
  <si>
    <t>Закупка энергетических ресурсов</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</si>
  <si>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b/>
        <vertAlign val="superscript"/>
        <sz val="10"/>
        <rFont val="Times New Roman"/>
        <family val="1"/>
        <charset val="204"/>
      </rPr>
      <t>13</t>
    </r>
  </si>
  <si>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b/>
        <vertAlign val="superscript"/>
        <sz val="10"/>
        <rFont val="Times New Roman"/>
        <family val="1"/>
        <charset val="204"/>
      </rPr>
      <t>16</t>
    </r>
  </si>
  <si>
    <t>211-296</t>
  </si>
  <si>
    <t>262-297</t>
  </si>
  <si>
    <t>212,226,266</t>
  </si>
  <si>
    <t>226,296</t>
  </si>
  <si>
    <t>213,266</t>
  </si>
  <si>
    <t>213,296</t>
  </si>
  <si>
    <t>292-297</t>
  </si>
  <si>
    <t>130,150,440</t>
  </si>
  <si>
    <t xml:space="preserve">Уникальный код </t>
  </si>
  <si>
    <t>4.2</t>
  </si>
  <si>
    <t>на 20__ г.</t>
  </si>
  <si>
    <t>26310.2</t>
  </si>
  <si>
    <t>26430.2</t>
  </si>
  <si>
    <t>26451.2</t>
  </si>
  <si>
    <r>
      <t>из них</t>
    </r>
    <r>
      <rPr>
        <vertAlign val="superscript"/>
        <sz val="10"/>
        <rFont val="Times New Roman"/>
        <family val="1"/>
        <charset val="204"/>
      </rPr>
      <t xml:space="preserve"> 10.1:</t>
    </r>
  </si>
  <si>
    <r>
      <t>из них</t>
    </r>
    <r>
      <rPr>
        <vertAlign val="superscript"/>
        <sz val="10"/>
        <rFont val="Times New Roman"/>
        <family val="1"/>
        <charset val="204"/>
      </rPr>
      <t xml:space="preserve"> 10.2:</t>
    </r>
  </si>
  <si>
    <t>Б001</t>
  </si>
  <si>
    <t>9</t>
  </si>
  <si>
    <t>10</t>
  </si>
  <si>
    <t>11</t>
  </si>
  <si>
    <t>12</t>
  </si>
  <si>
    <t>13</t>
  </si>
  <si>
    <t>14</t>
  </si>
  <si>
    <t>15</t>
  </si>
  <si>
    <t>16</t>
  </si>
  <si>
    <t>ВР</t>
  </si>
  <si>
    <t>Капитальный ремонт (в т.ч. разработка и экпертиза ПСД)</t>
  </si>
  <si>
    <t>243-244, 247</t>
  </si>
  <si>
    <t>социальные выплаты гражданам, кроме публичных нормативных социальных выплат</t>
  </si>
  <si>
    <t>Стипендия учащимся</t>
  </si>
  <si>
    <t>296,321</t>
  </si>
  <si>
    <t>Выплата уволенному сотруднику среднего месячного заработка на период трудоустройства</t>
  </si>
  <si>
    <t>Выплата стипендий</t>
  </si>
  <si>
    <t>Приобретение проездных билетов детям-сиротам</t>
  </si>
  <si>
    <t>Текущий ремонт (в т.ч. договора ГПХ)</t>
  </si>
  <si>
    <t>Прочие работы, услуги (в т.ч. договора ГПХ)</t>
  </si>
  <si>
    <t>на 2025 г.</t>
  </si>
  <si>
    <t>Б013</t>
  </si>
  <si>
    <t>Б014</t>
  </si>
  <si>
    <t>262,296</t>
  </si>
  <si>
    <t>Б015</t>
  </si>
  <si>
    <t>226</t>
  </si>
  <si>
    <t>226, 296</t>
  </si>
  <si>
    <t>Выплата суточных обучающимся при направлении на соревнования; компенсация питания уч-ся на практике</t>
  </si>
  <si>
    <t>Закупка продуктов питания для приготовления пищи на базе столовой образовательного учреждения</t>
  </si>
  <si>
    <t>310, 346</t>
  </si>
  <si>
    <t>Материальная поддержка; пособие на приобретение предметов личной гигиены, литературы, канцтоваров; единовременное пособие сиротам при выпуске</t>
  </si>
  <si>
    <t>Компенсация проезда учащимся из числа малоимущих семей; компенсация расходов на питание, одежду, обувь, мягкий инвентарь, проезд; питание детей участников СВО</t>
  </si>
  <si>
    <t>Пособие по беременности и родам из стипендиального фонда</t>
  </si>
  <si>
    <t>225, 226, 310,346</t>
  </si>
  <si>
    <t>Материальная поддержка; пособие на приобретение предметов личной гигиены, литературы, канцтоваров; единовременное пособие сиротам при выпуске; компенсация проезда учащимся из числа малоимущих семей; компенсация расходов на питание, одежду, обувь, мягкий инвентарь, проезд; питание детей участников СВО</t>
  </si>
  <si>
    <t>Выплата стипендий, осуществление иных расходов на социальную поддержку обучающихся за счет средств стипендиального фонда</t>
  </si>
  <si>
    <t>262-263</t>
  </si>
  <si>
    <t>субсидии из федерального бюджета</t>
  </si>
  <si>
    <t>2645</t>
  </si>
  <si>
    <t>121</t>
  </si>
  <si>
    <r>
      <t xml:space="preserve">расходы на закупку товаров, работ, услуг, всего </t>
    </r>
    <r>
      <rPr>
        <b/>
        <vertAlign val="superscript"/>
        <sz val="10"/>
        <rFont val="Times New Roman"/>
        <family val="1"/>
        <charset val="204"/>
      </rPr>
      <t>7</t>
    </r>
  </si>
  <si>
    <t>Денежная премия учащимся вне стипендиального фонда за участие в соревнованиях, за успехи в учебной деятельности</t>
  </si>
  <si>
    <t>Иные выплаты населению</t>
  </si>
  <si>
    <t>226,262, 263,296</t>
  </si>
  <si>
    <t>212, 226</t>
  </si>
  <si>
    <t>Компенсация проезда учащимся из числа малоимущих семей; компенсация расходов на питание, одежду, обувь, мягкий инвентарь, проезд сирот</t>
  </si>
  <si>
    <t>иные выплаты, за исключением фонда оплаты труда учреждения, для выполнения отдельных полномочий (компенсация питания учащимся, компенсация питания детям участников СВО)</t>
  </si>
  <si>
    <t xml:space="preserve">субсидии краевым бюджетным учреждениям на выполнение государственного задания в рамках исполнения государственного социального заказа на оказание государственных услуг в социальной сфере </t>
  </si>
  <si>
    <t xml:space="preserve">в том числе:
субсидии краевым бюджетным учреждениям на выполнение государственного задания </t>
  </si>
  <si>
    <t>Транспортный налог, прочие налоги и сборы</t>
  </si>
  <si>
    <t>на 2026 г.</t>
  </si>
  <si>
    <t>0704  0340303070</t>
  </si>
  <si>
    <t>0703 0340404672</t>
  </si>
  <si>
    <t>0704 0340303070 611</t>
  </si>
  <si>
    <t>0703 0340404672 614</t>
  </si>
  <si>
    <t>0704  0340303840 2024</t>
  </si>
  <si>
    <t>0704  0340303070 2024</t>
  </si>
  <si>
    <t>0704 0340303070</t>
  </si>
  <si>
    <t>безвозмездные денежные поступления текущего характера</t>
  </si>
  <si>
    <t>1440</t>
  </si>
  <si>
    <t>181</t>
  </si>
  <si>
    <t>Б005</t>
  </si>
  <si>
    <t xml:space="preserve">Прочие несоциальные выплаты персоналу в денежной форме </t>
  </si>
  <si>
    <t>прочие выплаты персоналу, в том числе компенсационного характера (единовременное денежное поощрение молодым специалистам из числа педагогических работников)</t>
  </si>
  <si>
    <t>162</t>
  </si>
  <si>
    <t>152,162</t>
  </si>
  <si>
    <t>10 января 2025 г.</t>
  </si>
  <si>
    <r>
      <t xml:space="preserve">                      от 10 января 2025 г. </t>
    </r>
    <r>
      <rPr>
        <vertAlign val="superscript"/>
        <sz val="12"/>
        <rFont val="Times New Roman"/>
        <family val="1"/>
        <charset val="204"/>
      </rPr>
      <t>2</t>
    </r>
  </si>
  <si>
    <r>
      <t xml:space="preserve">        от 10 января 2025 г.   </t>
    </r>
    <r>
      <rPr>
        <vertAlign val="superscript"/>
        <sz val="10"/>
        <rFont val="Times New Roman"/>
        <family val="1"/>
        <charset val="204"/>
      </rPr>
      <t>2</t>
    </r>
  </si>
  <si>
    <r>
      <t xml:space="preserve">           от 10 января 2025 г. </t>
    </r>
    <r>
      <rPr>
        <vertAlign val="superscript"/>
        <sz val="10"/>
        <rFont val="Times New Roman"/>
        <family val="1"/>
        <charset val="204"/>
      </rPr>
      <t>2</t>
    </r>
  </si>
  <si>
    <t>КГБ ПОУ  ХТТТ по состоянию на 10 января 2025 г.</t>
  </si>
  <si>
    <t>финансово-хозяйственной деятельности на 2025 г.</t>
  </si>
  <si>
    <t xml:space="preserve">                  и плановый период 2026 и 2027  годов </t>
  </si>
  <si>
    <t>на 2027 г.</t>
  </si>
  <si>
    <t xml:space="preserve">Расшифровка показателей по поступлениям и выплатам учреждения в разрезе субсидии на выполнение государственного задания на 2025 год </t>
  </si>
  <si>
    <r>
      <t>и плановый период 20</t>
    </r>
    <r>
      <rPr>
        <b/>
        <u/>
        <sz val="10"/>
        <rFont val="Times New Roman"/>
        <family val="1"/>
        <charset val="204"/>
      </rPr>
      <t>26</t>
    </r>
    <r>
      <rPr>
        <b/>
        <sz val="10"/>
        <rFont val="Times New Roman"/>
        <family val="1"/>
        <charset val="204"/>
      </rPr>
      <t xml:space="preserve"> и 20</t>
    </r>
    <r>
      <rPr>
        <b/>
        <u/>
        <sz val="10"/>
        <rFont val="Times New Roman"/>
        <family val="1"/>
        <charset val="204"/>
      </rPr>
      <t xml:space="preserve">27 </t>
    </r>
    <r>
      <rPr>
        <b/>
        <sz val="10"/>
        <rFont val="Times New Roman"/>
        <family val="1"/>
        <charset val="204"/>
      </rPr>
      <t xml:space="preserve">годов </t>
    </r>
    <r>
      <rPr>
        <b/>
        <vertAlign val="superscript"/>
        <sz val="10"/>
        <rFont val="Times New Roman"/>
        <family val="1"/>
        <charset val="204"/>
      </rPr>
      <t>1</t>
    </r>
  </si>
  <si>
    <t>на 2025  г.</t>
  </si>
  <si>
    <t>Расшифровка показателей по поступлениям и выплатам учреждения по иной субсидии на 2025 год</t>
  </si>
  <si>
    <r>
      <t xml:space="preserve">Расшифровка показателей по поступлениям и выплатам учреждения в разрезе поступлений от платной и иной приносящей доход деятельности на 2025 год   </t>
    </r>
    <r>
      <rPr>
        <b/>
        <sz val="10"/>
        <color indexed="60"/>
        <rFont val="Times New Roman"/>
        <family val="1"/>
        <charset val="204"/>
      </rPr>
      <t>ПД</t>
    </r>
  </si>
  <si>
    <t xml:space="preserve">Расшифровка сведений по выплатам на закупки товаров, работ, услуг учреждения в разрезе поступлений от платной и иной приносящей доход деятельности на 2025 год </t>
  </si>
  <si>
    <t>Расшифровка расходов раздела 1 плана финансово-хозяйственной деятельности краевого государственного учреждения 
подведомственного министерству образования и науки Хабаровского края на 2025 год
и плановый период 2026 и 2027 годов.</t>
  </si>
  <si>
    <t>0705 0340303070</t>
  </si>
  <si>
    <t>Б018</t>
  </si>
  <si>
    <t>0705 0340303070 611</t>
  </si>
</sst>
</file>

<file path=xl/styles.xml><?xml version="1.0" encoding="utf-8"?>
<styleSheet xmlns="http://schemas.openxmlformats.org/spreadsheetml/2006/main">
  <fonts count="40">
    <font>
      <sz val="10"/>
      <name val="Arial Cyr"/>
      <charset val="204"/>
    </font>
    <font>
      <sz val="8"/>
      <name val="Times New Roman"/>
      <family val="1"/>
      <charset val="204"/>
    </font>
    <font>
      <sz val="7"/>
      <name val="Times New Roman"/>
      <family val="1"/>
      <charset val="204"/>
    </font>
    <font>
      <sz val="6"/>
      <name val="Times New Roman"/>
      <family val="1"/>
      <charset val="204"/>
    </font>
    <font>
      <b/>
      <sz val="8"/>
      <name val="Times New Roman"/>
      <family val="1"/>
      <charset val="204"/>
    </font>
    <font>
      <sz val="7"/>
      <color indexed="9"/>
      <name val="Times New Roman"/>
      <family val="1"/>
      <charset val="204"/>
    </font>
    <font>
      <vertAlign val="superscript"/>
      <sz val="7"/>
      <name val="Times New Roman"/>
      <family val="1"/>
      <charset val="204"/>
    </font>
    <font>
      <u/>
      <sz val="8"/>
      <name val="Times New Roman"/>
      <family val="1"/>
      <charset val="204"/>
    </font>
    <font>
      <sz val="11"/>
      <name val="Times New Roman"/>
      <family val="1"/>
      <charset val="204"/>
    </font>
    <font>
      <b/>
      <sz val="12"/>
      <name val="Times New Roman"/>
      <family val="1"/>
      <charset val="204"/>
    </font>
    <font>
      <sz val="12"/>
      <name val="Times New Roman"/>
      <family val="1"/>
      <charset val="204"/>
    </font>
    <font>
      <vertAlign val="superscript"/>
      <sz val="12"/>
      <name val="Times New Roman"/>
      <family val="1"/>
      <charset val="204"/>
    </font>
    <font>
      <sz val="9"/>
      <name val="Times New Roman"/>
      <family val="1"/>
      <charset val="204"/>
    </font>
    <font>
      <sz val="10"/>
      <name val="Times New Roman"/>
      <family val="1"/>
      <charset val="204"/>
    </font>
    <font>
      <u/>
      <sz val="10"/>
      <name val="Times New Roman"/>
      <family val="1"/>
      <charset val="204"/>
    </font>
    <font>
      <b/>
      <sz val="10"/>
      <name val="Times New Roman"/>
      <family val="1"/>
      <charset val="204"/>
    </font>
    <font>
      <vertAlign val="superscript"/>
      <sz val="10"/>
      <name val="Times New Roman"/>
      <family val="1"/>
      <charset val="204"/>
    </font>
    <font>
      <b/>
      <vertAlign val="superscript"/>
      <sz val="10"/>
      <name val="Times New Roman"/>
      <family val="1"/>
      <charset val="204"/>
    </font>
    <font>
      <i/>
      <sz val="6"/>
      <name val="Times New Roman"/>
      <family val="1"/>
      <charset val="204"/>
    </font>
    <font>
      <i/>
      <sz val="9"/>
      <name val="Times New Roman"/>
      <family val="1"/>
      <charset val="204"/>
    </font>
    <font>
      <b/>
      <u/>
      <sz val="8"/>
      <name val="Times New Roman"/>
      <family val="1"/>
      <charset val="204"/>
    </font>
    <font>
      <b/>
      <sz val="7"/>
      <name val="Times New Roman"/>
      <family val="1"/>
      <charset val="204"/>
    </font>
    <font>
      <b/>
      <sz val="6"/>
      <name val="Times New Roman"/>
      <family val="1"/>
      <charset val="204"/>
    </font>
    <font>
      <sz val="8"/>
      <color rgb="FFC00000"/>
      <name val="Times New Roman"/>
      <family val="1"/>
      <charset val="204"/>
    </font>
    <font>
      <sz val="7"/>
      <color rgb="FFC00000"/>
      <name val="Times New Roman"/>
      <family val="1"/>
      <charset val="204"/>
    </font>
    <font>
      <sz val="8"/>
      <color rgb="FF7030A0"/>
      <name val="Times New Roman"/>
      <family val="1"/>
      <charset val="204"/>
    </font>
    <font>
      <sz val="7"/>
      <color rgb="FF7030A0"/>
      <name val="Times New Roman"/>
      <family val="1"/>
      <charset val="204"/>
    </font>
    <font>
      <sz val="10"/>
      <color rgb="FFC00000"/>
      <name val="Times New Roman"/>
      <family val="1"/>
      <charset val="204"/>
    </font>
    <font>
      <sz val="10"/>
      <color rgb="FF7030A0"/>
      <name val="Times New Roman"/>
      <family val="1"/>
      <charset val="204"/>
    </font>
    <font>
      <b/>
      <sz val="10"/>
      <color rgb="FFC00000"/>
      <name val="Times New Roman"/>
      <family val="1"/>
      <charset val="204"/>
    </font>
    <font>
      <b/>
      <sz val="10"/>
      <color rgb="FF7030A0"/>
      <name val="Times New Roman"/>
      <family val="1"/>
      <charset val="204"/>
    </font>
    <font>
      <b/>
      <u/>
      <sz val="10"/>
      <name val="Times New Roman"/>
      <family val="1"/>
      <charset val="204"/>
    </font>
    <font>
      <b/>
      <sz val="10"/>
      <color indexed="60"/>
      <name val="Times New Roman"/>
      <family val="1"/>
      <charset val="204"/>
    </font>
    <font>
      <b/>
      <vertAlign val="superscript"/>
      <sz val="12"/>
      <name val="Times New Roman"/>
      <family val="1"/>
      <charset val="204"/>
    </font>
    <font>
      <sz val="11"/>
      <color theme="1"/>
      <name val="Calibri"/>
      <family val="2"/>
      <scheme val="minor"/>
    </font>
    <font>
      <sz val="10"/>
      <color theme="1"/>
      <name val="Times New Roman"/>
      <family val="1"/>
      <charset val="204"/>
    </font>
    <font>
      <b/>
      <sz val="14"/>
      <color theme="1"/>
      <name val="Times New Roman"/>
      <family val="1"/>
      <charset val="204"/>
    </font>
    <font>
      <b/>
      <sz val="10"/>
      <color theme="1"/>
      <name val="Times New Roman"/>
      <family val="1"/>
      <charset val="204"/>
    </font>
    <font>
      <sz val="10"/>
      <color rgb="FF000000"/>
      <name val="Times New Roman"/>
      <family val="1"/>
      <charset val="204"/>
    </font>
    <font>
      <b/>
      <sz val="9"/>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s>
  <borders count="43">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2">
    <xf numFmtId="0" fontId="0" fillId="0" borderId="0"/>
    <xf numFmtId="0" fontId="34" fillId="0" borderId="0"/>
  </cellStyleXfs>
  <cellXfs count="411">
    <xf numFmtId="0" fontId="0" fillId="0" borderId="0" xfId="0"/>
    <xf numFmtId="0" fontId="3" fillId="0" borderId="0" xfId="0" applyNumberFormat="1" applyFont="1" applyBorder="1" applyAlignment="1">
      <alignment horizontal="left"/>
    </xf>
    <xf numFmtId="0" fontId="3" fillId="0" borderId="0" xfId="0" applyNumberFormat="1" applyFont="1" applyBorder="1" applyAlignment="1">
      <alignment horizontal="center" vertical="top"/>
    </xf>
    <xf numFmtId="0" fontId="1" fillId="0" borderId="0" xfId="0" applyNumberFormat="1" applyFont="1" applyBorder="1" applyAlignment="1">
      <alignment horizontal="left"/>
    </xf>
    <xf numFmtId="0" fontId="2" fillId="0" borderId="0" xfId="0" applyNumberFormat="1" applyFont="1" applyBorder="1" applyAlignment="1">
      <alignment horizontal="center"/>
    </xf>
    <xf numFmtId="0" fontId="2" fillId="0" borderId="0" xfId="0" applyNumberFormat="1" applyFont="1" applyBorder="1" applyAlignment="1">
      <alignment horizontal="right"/>
    </xf>
    <xf numFmtId="0" fontId="2" fillId="0" borderId="0" xfId="0" applyNumberFormat="1" applyFont="1" applyBorder="1" applyAlignment="1">
      <alignment horizontal="left"/>
    </xf>
    <xf numFmtId="0" fontId="4" fillId="0" borderId="0" xfId="0" applyNumberFormat="1" applyFont="1" applyBorder="1" applyAlignment="1">
      <alignment horizontal="left"/>
    </xf>
    <xf numFmtId="0" fontId="1" fillId="0" borderId="0" xfId="0" applyNumberFormat="1" applyFont="1" applyFill="1" applyBorder="1" applyAlignment="1"/>
    <xf numFmtId="0" fontId="2" fillId="0" borderId="0" xfId="0" applyNumberFormat="1" applyFont="1" applyBorder="1" applyAlignment="1">
      <alignment horizontal="left" wrapText="1"/>
    </xf>
    <xf numFmtId="0" fontId="3" fillId="0" borderId="0" xfId="0" applyNumberFormat="1" applyFont="1" applyBorder="1" applyAlignment="1">
      <alignment vertical="top"/>
    </xf>
    <xf numFmtId="49" fontId="1" fillId="0" borderId="0" xfId="0" applyNumberFormat="1" applyFont="1" applyBorder="1" applyAlignment="1">
      <alignment horizontal="center"/>
    </xf>
    <xf numFmtId="49" fontId="1" fillId="0" borderId="14" xfId="0" applyNumberFormat="1" applyFont="1" applyBorder="1" applyAlignment="1">
      <alignment horizontal="center"/>
    </xf>
    <xf numFmtId="0" fontId="12" fillId="0" borderId="0" xfId="0" applyNumberFormat="1" applyFont="1" applyBorder="1" applyAlignment="1"/>
    <xf numFmtId="0" fontId="1" fillId="0" borderId="6" xfId="0" applyNumberFormat="1" applyFont="1" applyBorder="1" applyAlignment="1">
      <alignment horizontal="right"/>
    </xf>
    <xf numFmtId="0" fontId="12" fillId="0" borderId="6" xfId="0" applyNumberFormat="1" applyFont="1" applyBorder="1" applyAlignment="1"/>
    <xf numFmtId="0" fontId="13" fillId="0" borderId="14" xfId="0" applyNumberFormat="1" applyFont="1" applyBorder="1" applyAlignment="1">
      <alignment horizontal="center"/>
    </xf>
    <xf numFmtId="0" fontId="10" fillId="0" borderId="12" xfId="0" applyNumberFormat="1" applyFont="1" applyBorder="1" applyAlignment="1"/>
    <xf numFmtId="49" fontId="13" fillId="0" borderId="14" xfId="0" applyNumberFormat="1" applyFont="1" applyBorder="1" applyAlignment="1">
      <alignment horizontal="center" vertical="top"/>
    </xf>
    <xf numFmtId="0" fontId="13" fillId="0" borderId="14" xfId="0" applyNumberFormat="1" applyFont="1" applyFill="1" applyBorder="1" applyAlignment="1">
      <alignment horizontal="center"/>
    </xf>
    <xf numFmtId="0" fontId="12" fillId="0" borderId="0" xfId="0" applyNumberFormat="1" applyFont="1" applyBorder="1" applyAlignment="1">
      <alignment horizontal="right"/>
    </xf>
    <xf numFmtId="0" fontId="1" fillId="2" borderId="0" xfId="0" applyNumberFormat="1" applyFont="1" applyFill="1" applyBorder="1" applyAlignment="1">
      <alignment horizontal="left"/>
    </xf>
    <xf numFmtId="0" fontId="25" fillId="0" borderId="0" xfId="0" applyNumberFormat="1" applyFont="1" applyBorder="1" applyAlignment="1">
      <alignment horizontal="left"/>
    </xf>
    <xf numFmtId="0" fontId="26" fillId="0" borderId="0" xfId="0" applyNumberFormat="1" applyFont="1" applyBorder="1" applyAlignment="1">
      <alignment horizontal="left"/>
    </xf>
    <xf numFmtId="4" fontId="1" fillId="0" borderId="0" xfId="0" applyNumberFormat="1" applyFont="1" applyBorder="1" applyAlignment="1">
      <alignment horizontal="left"/>
    </xf>
    <xf numFmtId="0" fontId="1" fillId="0" borderId="0" xfId="0" applyNumberFormat="1" applyFont="1" applyBorder="1" applyAlignment="1">
      <alignment horizontal="left"/>
    </xf>
    <xf numFmtId="0" fontId="1" fillId="0" borderId="0" xfId="0" applyNumberFormat="1" applyFont="1" applyFill="1" applyBorder="1" applyAlignment="1">
      <alignment horizontal="center"/>
    </xf>
    <xf numFmtId="0" fontId="1" fillId="0" borderId="0" xfId="0" applyNumberFormat="1" applyFont="1" applyFill="1" applyBorder="1" applyAlignment="1">
      <alignment horizontal="left"/>
    </xf>
    <xf numFmtId="0" fontId="13" fillId="0" borderId="14" xfId="0" applyNumberFormat="1" applyFont="1" applyFill="1" applyBorder="1" applyAlignment="1">
      <alignment horizontal="left" wrapText="1" indent="3"/>
    </xf>
    <xf numFmtId="49" fontId="13" fillId="0" borderId="14" xfId="0" applyNumberFormat="1" applyFont="1" applyFill="1" applyBorder="1" applyAlignment="1">
      <alignment horizontal="center"/>
    </xf>
    <xf numFmtId="0" fontId="13" fillId="0" borderId="14" xfId="0" applyNumberFormat="1" applyFont="1" applyFill="1" applyBorder="1" applyAlignment="1">
      <alignment horizontal="left" indent="3"/>
    </xf>
    <xf numFmtId="0" fontId="15" fillId="0" borderId="14" xfId="0" applyNumberFormat="1" applyFont="1" applyFill="1" applyBorder="1" applyAlignment="1">
      <alignment horizontal="left" wrapText="1" indent="1"/>
    </xf>
    <xf numFmtId="49" fontId="15" fillId="0" borderId="14" xfId="0" applyNumberFormat="1" applyFont="1" applyFill="1" applyBorder="1" applyAlignment="1">
      <alignment horizontal="center"/>
    </xf>
    <xf numFmtId="49" fontId="13" fillId="0" borderId="14" xfId="0" applyNumberFormat="1" applyFont="1" applyFill="1" applyBorder="1" applyAlignment="1">
      <alignment vertical="center"/>
    </xf>
    <xf numFmtId="0" fontId="10" fillId="0" borderId="0" xfId="0" applyNumberFormat="1" applyFont="1" applyFill="1" applyBorder="1" applyAlignment="1"/>
    <xf numFmtId="0" fontId="12" fillId="0" borderId="0" xfId="0" applyNumberFormat="1" applyFont="1" applyFill="1" applyBorder="1" applyAlignment="1"/>
    <xf numFmtId="0" fontId="10" fillId="0" borderId="0" xfId="0" applyNumberFormat="1" applyFont="1" applyFill="1" applyBorder="1" applyAlignment="1">
      <alignment horizontal="left"/>
    </xf>
    <xf numFmtId="0" fontId="12" fillId="0" borderId="6" xfId="0" applyNumberFormat="1" applyFont="1" applyFill="1" applyBorder="1" applyAlignment="1"/>
    <xf numFmtId="49" fontId="13" fillId="0" borderId="14" xfId="0" applyNumberFormat="1" applyFont="1" applyFill="1" applyBorder="1" applyAlignment="1">
      <alignment horizontal="center" vertical="top"/>
    </xf>
    <xf numFmtId="0" fontId="13" fillId="0" borderId="14" xfId="0" applyNumberFormat="1" applyFont="1" applyFill="1" applyBorder="1" applyAlignment="1">
      <alignment horizontal="left"/>
    </xf>
    <xf numFmtId="0" fontId="15" fillId="0" borderId="14" xfId="0" applyNumberFormat="1" applyFont="1" applyFill="1" applyBorder="1" applyAlignment="1">
      <alignment horizontal="left"/>
    </xf>
    <xf numFmtId="0" fontId="13" fillId="0" borderId="14" xfId="0" applyNumberFormat="1" applyFont="1" applyFill="1" applyBorder="1" applyAlignment="1">
      <alignment horizontal="left" wrapText="1" indent="1"/>
    </xf>
    <xf numFmtId="0" fontId="13" fillId="0" borderId="14" xfId="0" applyNumberFormat="1" applyFont="1" applyFill="1" applyBorder="1" applyAlignment="1">
      <alignment horizontal="left" wrapText="1" indent="2"/>
    </xf>
    <xf numFmtId="0" fontId="13" fillId="0" borderId="14" xfId="0" applyNumberFormat="1" applyFont="1" applyFill="1" applyBorder="1" applyAlignment="1">
      <alignment horizontal="left" wrapText="1" indent="4"/>
    </xf>
    <xf numFmtId="49" fontId="13" fillId="0" borderId="18" xfId="0" applyNumberFormat="1" applyFont="1" applyFill="1" applyBorder="1" applyAlignment="1"/>
    <xf numFmtId="0" fontId="13" fillId="0" borderId="14" xfId="0" applyNumberFormat="1" applyFont="1" applyFill="1" applyBorder="1" applyAlignment="1">
      <alignment horizontal="left" indent="4"/>
    </xf>
    <xf numFmtId="0" fontId="5"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4" fillId="0" borderId="0" xfId="0" applyNumberFormat="1" applyFont="1" applyFill="1" applyBorder="1" applyAlignment="1">
      <alignment horizontal="left"/>
    </xf>
    <xf numFmtId="0" fontId="21" fillId="0" borderId="0" xfId="0" applyNumberFormat="1" applyFont="1" applyFill="1" applyBorder="1" applyAlignment="1">
      <alignment horizontal="left"/>
    </xf>
    <xf numFmtId="0" fontId="13" fillId="0" borderId="14" xfId="0" applyNumberFormat="1" applyFont="1" applyFill="1" applyBorder="1" applyAlignment="1">
      <alignment horizontal="left" wrapText="1"/>
    </xf>
    <xf numFmtId="49" fontId="13" fillId="0" borderId="14" xfId="0" applyNumberFormat="1" applyFont="1" applyFill="1" applyBorder="1" applyAlignment="1"/>
    <xf numFmtId="0" fontId="18" fillId="0" borderId="0" xfId="0" applyNumberFormat="1" applyFont="1" applyFill="1" applyBorder="1" applyAlignment="1">
      <alignment horizontal="center" vertical="top"/>
    </xf>
    <xf numFmtId="0" fontId="3" fillId="0" borderId="0" xfId="0" applyNumberFormat="1" applyFont="1" applyFill="1" applyBorder="1" applyAlignment="1">
      <alignment horizontal="left" vertical="top"/>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center" vertical="top"/>
    </xf>
    <xf numFmtId="0" fontId="2" fillId="0" borderId="0" xfId="0" applyNumberFormat="1" applyFont="1" applyFill="1" applyBorder="1" applyAlignment="1">
      <alignment horizontal="left" wrapText="1"/>
    </xf>
    <xf numFmtId="0" fontId="20" fillId="0" borderId="0" xfId="0" applyNumberFormat="1" applyFont="1" applyFill="1" applyBorder="1" applyAlignment="1">
      <alignment horizontal="left"/>
    </xf>
    <xf numFmtId="0" fontId="22" fillId="0" borderId="0" xfId="0" applyNumberFormat="1" applyFont="1" applyFill="1" applyBorder="1" applyAlignment="1">
      <alignment horizontal="center"/>
    </xf>
    <xf numFmtId="0" fontId="22" fillId="0" borderId="0" xfId="0" applyNumberFormat="1" applyFont="1" applyFill="1" applyBorder="1" applyAlignment="1">
      <alignment horizontal="left"/>
    </xf>
    <xf numFmtId="0" fontId="22" fillId="0" borderId="0" xfId="0" applyNumberFormat="1" applyFont="1" applyFill="1" applyBorder="1" applyAlignment="1">
      <alignment horizontal="center" vertical="top"/>
    </xf>
    <xf numFmtId="0" fontId="7"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3" fillId="0" borderId="0" xfId="0" applyNumberFormat="1" applyFont="1" applyFill="1" applyBorder="1" applyAlignment="1">
      <alignment horizontal="left"/>
    </xf>
    <xf numFmtId="0" fontId="15" fillId="0" borderId="0" xfId="0" applyNumberFormat="1" applyFont="1" applyFill="1" applyBorder="1" applyAlignment="1">
      <alignment horizontal="left"/>
    </xf>
    <xf numFmtId="0" fontId="28" fillId="0" borderId="0" xfId="0" applyNumberFormat="1" applyFont="1" applyBorder="1" applyAlignment="1">
      <alignment horizontal="left"/>
    </xf>
    <xf numFmtId="0" fontId="13" fillId="0" borderId="0" xfId="0" applyNumberFormat="1" applyFont="1" applyBorder="1" applyAlignment="1">
      <alignment horizontal="left"/>
    </xf>
    <xf numFmtId="0" fontId="30" fillId="0" borderId="0" xfId="0" applyNumberFormat="1" applyFont="1" applyBorder="1" applyAlignment="1">
      <alignment horizontal="left"/>
    </xf>
    <xf numFmtId="0" fontId="15" fillId="0" borderId="2" xfId="0" applyNumberFormat="1" applyFont="1" applyFill="1" applyBorder="1" applyAlignment="1">
      <alignment horizontal="center"/>
    </xf>
    <xf numFmtId="0" fontId="15" fillId="0" borderId="1" xfId="0" applyNumberFormat="1" applyFont="1" applyFill="1" applyBorder="1" applyAlignment="1">
      <alignment horizontal="center" vertical="top" wrapText="1"/>
    </xf>
    <xf numFmtId="49" fontId="15" fillId="0" borderId="2" xfId="0" applyNumberFormat="1" applyFont="1" applyFill="1" applyBorder="1" applyAlignment="1">
      <alignment horizontal="center" vertical="top"/>
    </xf>
    <xf numFmtId="4" fontId="15" fillId="0" borderId="14" xfId="0" applyNumberFormat="1" applyFont="1" applyFill="1" applyBorder="1" applyAlignment="1">
      <alignment horizontal="center"/>
    </xf>
    <xf numFmtId="0" fontId="15" fillId="0" borderId="0" xfId="0" applyNumberFormat="1" applyFont="1" applyBorder="1" applyAlignment="1">
      <alignment horizontal="left"/>
    </xf>
    <xf numFmtId="0" fontId="15" fillId="0" borderId="14" xfId="0" applyNumberFormat="1" applyFont="1" applyFill="1" applyBorder="1" applyAlignment="1">
      <alignment horizontal="center"/>
    </xf>
    <xf numFmtId="0" fontId="15" fillId="0" borderId="14" xfId="0" applyNumberFormat="1" applyFont="1" applyFill="1" applyBorder="1" applyAlignment="1">
      <alignment horizontal="center" vertical="top" wrapText="1"/>
    </xf>
    <xf numFmtId="49" fontId="15" fillId="0" borderId="14" xfId="0" applyNumberFormat="1" applyFont="1" applyFill="1" applyBorder="1" applyAlignment="1">
      <alignment horizontal="center" vertical="top"/>
    </xf>
    <xf numFmtId="0" fontId="13" fillId="0" borderId="14" xfId="0" applyNumberFormat="1" applyFont="1" applyFill="1" applyBorder="1" applyAlignment="1">
      <alignment horizontal="center" vertical="top" wrapText="1"/>
    </xf>
    <xf numFmtId="49" fontId="13" fillId="0" borderId="2" xfId="0" applyNumberFormat="1" applyFont="1" applyFill="1" applyBorder="1" applyAlignment="1">
      <alignment horizontal="center" vertical="top"/>
    </xf>
    <xf numFmtId="4" fontId="13" fillId="0" borderId="14" xfId="0" applyNumberFormat="1" applyFont="1" applyFill="1" applyBorder="1" applyAlignment="1">
      <alignment horizontal="center"/>
    </xf>
    <xf numFmtId="4" fontId="13" fillId="4" borderId="3" xfId="0" applyNumberFormat="1" applyFont="1" applyFill="1" applyBorder="1" applyAlignment="1">
      <alignment horizontal="center"/>
    </xf>
    <xf numFmtId="49" fontId="13" fillId="0" borderId="10" xfId="0" applyNumberFormat="1" applyFont="1" applyFill="1" applyBorder="1" applyAlignment="1">
      <alignment horizontal="center"/>
    </xf>
    <xf numFmtId="4" fontId="13" fillId="4" borderId="4" xfId="0" applyNumberFormat="1" applyFont="1" applyFill="1" applyBorder="1" applyAlignment="1">
      <alignment horizontal="center"/>
    </xf>
    <xf numFmtId="49" fontId="13" fillId="0" borderId="8" xfId="0" applyNumberFormat="1" applyFont="1" applyFill="1" applyBorder="1" applyAlignment="1">
      <alignment horizontal="center"/>
    </xf>
    <xf numFmtId="4" fontId="13" fillId="4" borderId="5" xfId="0" applyNumberFormat="1" applyFont="1" applyFill="1" applyBorder="1" applyAlignment="1">
      <alignment horizontal="center"/>
    </xf>
    <xf numFmtId="4" fontId="15" fillId="0" borderId="10" xfId="0" applyNumberFormat="1" applyFont="1" applyFill="1" applyBorder="1" applyAlignment="1">
      <alignment horizontal="center"/>
    </xf>
    <xf numFmtId="49" fontId="15" fillId="0" borderId="10" xfId="0" applyNumberFormat="1" applyFont="1" applyFill="1" applyBorder="1" applyAlignment="1">
      <alignment horizontal="center" vertical="top"/>
    </xf>
    <xf numFmtId="49" fontId="15" fillId="0" borderId="10" xfId="0" applyNumberFormat="1" applyFont="1" applyFill="1" applyBorder="1" applyAlignment="1">
      <alignment horizontal="center"/>
    </xf>
    <xf numFmtId="49" fontId="13" fillId="0" borderId="10" xfId="0" applyNumberFormat="1" applyFont="1" applyFill="1" applyBorder="1" applyAlignment="1">
      <alignment horizontal="center" wrapText="1"/>
    </xf>
    <xf numFmtId="49" fontId="13" fillId="0" borderId="18" xfId="0" applyNumberFormat="1" applyFont="1" applyFill="1" applyBorder="1" applyAlignment="1">
      <alignment horizontal="center" vertical="top"/>
    </xf>
    <xf numFmtId="4" fontId="15" fillId="0" borderId="23" xfId="0" applyNumberFormat="1" applyFont="1" applyFill="1" applyBorder="1" applyAlignment="1">
      <alignment horizontal="center"/>
    </xf>
    <xf numFmtId="4" fontId="15" fillId="0" borderId="24" xfId="0" applyNumberFormat="1" applyFont="1" applyFill="1" applyBorder="1" applyAlignment="1">
      <alignment horizontal="center"/>
    </xf>
    <xf numFmtId="4" fontId="15" fillId="0" borderId="3" xfId="0" applyNumberFormat="1" applyFont="1" applyFill="1" applyBorder="1" applyAlignment="1">
      <alignment horizontal="center"/>
    </xf>
    <xf numFmtId="4" fontId="15" fillId="0" borderId="25" xfId="0" applyNumberFormat="1" applyFont="1" applyFill="1" applyBorder="1" applyAlignment="1">
      <alignment horizontal="center"/>
    </xf>
    <xf numFmtId="4" fontId="15" fillId="0" borderId="4" xfId="0" applyNumberFormat="1" applyFont="1" applyFill="1" applyBorder="1" applyAlignment="1">
      <alignment horizontal="center"/>
    </xf>
    <xf numFmtId="4" fontId="13" fillId="0" borderId="23" xfId="0" applyNumberFormat="1" applyFont="1" applyFill="1" applyBorder="1" applyAlignment="1">
      <alignment horizontal="center"/>
    </xf>
    <xf numFmtId="4" fontId="13" fillId="0" borderId="24" xfId="0" applyNumberFormat="1" applyFont="1" applyFill="1" applyBorder="1" applyAlignment="1">
      <alignment horizontal="center"/>
    </xf>
    <xf numFmtId="4" fontId="13" fillId="0" borderId="3" xfId="0" applyNumberFormat="1" applyFont="1" applyFill="1" applyBorder="1" applyAlignment="1">
      <alignment horizontal="center"/>
    </xf>
    <xf numFmtId="4" fontId="13" fillId="0" borderId="25" xfId="0" applyNumberFormat="1" applyFont="1" applyFill="1" applyBorder="1" applyAlignment="1">
      <alignment horizontal="center"/>
    </xf>
    <xf numFmtId="4" fontId="13" fillId="0" borderId="4" xfId="0" applyNumberFormat="1" applyFont="1" applyFill="1" applyBorder="1" applyAlignment="1">
      <alignment horizontal="center"/>
    </xf>
    <xf numFmtId="0" fontId="13" fillId="0" borderId="25" xfId="0" applyNumberFormat="1" applyFont="1" applyFill="1" applyBorder="1" applyAlignment="1">
      <alignment horizontal="center"/>
    </xf>
    <xf numFmtId="4" fontId="15" fillId="0" borderId="26" xfId="0" applyNumberFormat="1" applyFont="1" applyFill="1" applyBorder="1" applyAlignment="1">
      <alignment horizontal="center"/>
    </xf>
    <xf numFmtId="4" fontId="15" fillId="0" borderId="27" xfId="0" applyNumberFormat="1" applyFont="1" applyFill="1" applyBorder="1" applyAlignment="1">
      <alignment horizontal="center"/>
    </xf>
    <xf numFmtId="49" fontId="13" fillId="0" borderId="9" xfId="0" applyNumberFormat="1" applyFont="1" applyFill="1" applyBorder="1" applyAlignment="1">
      <alignment horizontal="center" vertical="top"/>
    </xf>
    <xf numFmtId="0" fontId="13" fillId="0" borderId="9" xfId="0" applyNumberFormat="1" applyFont="1" applyFill="1" applyBorder="1" applyAlignment="1">
      <alignment horizontal="left"/>
    </xf>
    <xf numFmtId="0" fontId="15" fillId="0" borderId="9" xfId="0" applyNumberFormat="1" applyFont="1" applyFill="1" applyBorder="1" applyAlignment="1">
      <alignment horizontal="left"/>
    </xf>
    <xf numFmtId="0" fontId="13" fillId="0" borderId="9" xfId="0" applyNumberFormat="1" applyFont="1" applyFill="1" applyBorder="1" applyAlignment="1">
      <alignment horizontal="left" wrapText="1" indent="1"/>
    </xf>
    <xf numFmtId="0" fontId="13" fillId="0" borderId="9" xfId="0" applyNumberFormat="1" applyFont="1" applyFill="1" applyBorder="1" applyAlignment="1">
      <alignment horizontal="left" wrapText="1" indent="2"/>
    </xf>
    <xf numFmtId="0" fontId="15" fillId="0" borderId="9" xfId="0" applyNumberFormat="1" applyFont="1" applyFill="1" applyBorder="1" applyAlignment="1">
      <alignment horizontal="left" wrapText="1" indent="1"/>
    </xf>
    <xf numFmtId="0" fontId="13" fillId="0" borderId="9" xfId="0" applyNumberFormat="1" applyFont="1" applyFill="1" applyBorder="1" applyAlignment="1">
      <alignment horizontal="left" wrapText="1" indent="3"/>
    </xf>
    <xf numFmtId="0" fontId="13" fillId="0" borderId="25" xfId="0" applyNumberFormat="1" applyFont="1" applyFill="1" applyBorder="1" applyAlignment="1">
      <alignment horizontal="left" wrapText="1" indent="3"/>
    </xf>
    <xf numFmtId="0" fontId="13" fillId="0" borderId="25" xfId="0" applyNumberFormat="1" applyFont="1" applyFill="1" applyBorder="1" applyAlignment="1">
      <alignment horizontal="left" indent="3"/>
    </xf>
    <xf numFmtId="0" fontId="15" fillId="0" borderId="25" xfId="0" applyNumberFormat="1" applyFont="1" applyFill="1" applyBorder="1" applyAlignment="1">
      <alignment horizontal="left" wrapText="1" indent="1"/>
    </xf>
    <xf numFmtId="0" fontId="13" fillId="0" borderId="31" xfId="0" applyNumberFormat="1" applyFont="1" applyFill="1" applyBorder="1" applyAlignment="1">
      <alignment horizontal="left" wrapText="1" indent="3"/>
    </xf>
    <xf numFmtId="0" fontId="13" fillId="0" borderId="9" xfId="0" applyNumberFormat="1" applyFont="1" applyFill="1" applyBorder="1" applyAlignment="1">
      <alignment horizontal="left" wrapText="1" indent="4"/>
    </xf>
    <xf numFmtId="0" fontId="13" fillId="0" borderId="25" xfId="0" applyNumberFormat="1" applyFont="1" applyFill="1" applyBorder="1" applyAlignment="1">
      <alignment horizontal="left" wrapText="1" indent="4"/>
    </xf>
    <xf numFmtId="0" fontId="13" fillId="0" borderId="25" xfId="0" applyNumberFormat="1" applyFont="1" applyFill="1" applyBorder="1" applyAlignment="1">
      <alignment horizontal="left" wrapText="1" indent="1"/>
    </xf>
    <xf numFmtId="0" fontId="13" fillId="0" borderId="21" xfId="0" applyNumberFormat="1" applyFont="1" applyFill="1" applyBorder="1" applyAlignment="1">
      <alignment horizontal="left" indent="4"/>
    </xf>
    <xf numFmtId="0" fontId="13" fillId="0" borderId="7" xfId="0" applyNumberFormat="1" applyFont="1" applyFill="1" applyBorder="1" applyAlignment="1">
      <alignment horizontal="left" wrapText="1" indent="2"/>
    </xf>
    <xf numFmtId="49" fontId="13" fillId="0" borderId="27" xfId="0" applyNumberFormat="1" applyFont="1" applyFill="1" applyBorder="1" applyAlignment="1">
      <alignment horizontal="center"/>
    </xf>
    <xf numFmtId="49" fontId="13" fillId="0" borderId="21" xfId="0" applyNumberFormat="1" applyFont="1" applyFill="1" applyBorder="1" applyAlignment="1">
      <alignment horizontal="center" vertical="top"/>
    </xf>
    <xf numFmtId="0" fontId="13" fillId="0" borderId="25" xfId="0" applyNumberFormat="1" applyFont="1" applyFill="1" applyBorder="1" applyAlignment="1">
      <alignment horizontal="left"/>
    </xf>
    <xf numFmtId="0" fontId="15" fillId="0" borderId="25" xfId="0" applyNumberFormat="1" applyFont="1" applyFill="1" applyBorder="1" applyAlignment="1">
      <alignment horizontal="left"/>
    </xf>
    <xf numFmtId="0" fontId="13" fillId="0" borderId="25" xfId="0" applyNumberFormat="1" applyFont="1" applyFill="1" applyBorder="1" applyAlignment="1">
      <alignment horizontal="left" wrapText="1" indent="2"/>
    </xf>
    <xf numFmtId="0" fontId="13" fillId="0" borderId="25" xfId="0" applyNumberFormat="1" applyFont="1" applyFill="1" applyBorder="1" applyAlignment="1">
      <alignment horizontal="left" indent="4"/>
    </xf>
    <xf numFmtId="0" fontId="13" fillId="0" borderId="26" xfId="0" applyNumberFormat="1" applyFont="1" applyFill="1" applyBorder="1" applyAlignment="1">
      <alignment horizontal="left" wrapText="1" indent="2"/>
    </xf>
    <xf numFmtId="49" fontId="13" fillId="4" borderId="15" xfId="0" applyNumberFormat="1" applyFont="1" applyFill="1" applyBorder="1" applyAlignment="1">
      <alignment horizontal="center" vertical="top"/>
    </xf>
    <xf numFmtId="4" fontId="13" fillId="4" borderId="14" xfId="0" applyNumberFormat="1" applyFont="1" applyFill="1" applyBorder="1" applyAlignment="1">
      <alignment horizontal="center"/>
    </xf>
    <xf numFmtId="4" fontId="15" fillId="4" borderId="14" xfId="0" applyNumberFormat="1" applyFont="1" applyFill="1" applyBorder="1" applyAlignment="1">
      <alignment horizontal="center"/>
    </xf>
    <xf numFmtId="4" fontId="15" fillId="4" borderId="4" xfId="0" applyNumberFormat="1" applyFont="1" applyFill="1" applyBorder="1" applyAlignment="1">
      <alignment horizontal="center"/>
    </xf>
    <xf numFmtId="0" fontId="13" fillId="4" borderId="14" xfId="0" applyNumberFormat="1" applyFont="1" applyFill="1" applyBorder="1" applyAlignment="1">
      <alignment horizontal="center"/>
    </xf>
    <xf numFmtId="0" fontId="13" fillId="4" borderId="14" xfId="0" applyNumberFormat="1" applyFont="1" applyFill="1" applyBorder="1" applyAlignment="1">
      <alignment horizontal="center" vertical="top" wrapText="1"/>
    </xf>
    <xf numFmtId="49" fontId="13" fillId="4" borderId="18" xfId="0" applyNumberFormat="1" applyFont="1" applyFill="1" applyBorder="1" applyAlignment="1">
      <alignment horizontal="center" vertical="top"/>
    </xf>
    <xf numFmtId="0" fontId="13" fillId="0" borderId="25" xfId="0" applyNumberFormat="1" applyFont="1" applyFill="1" applyBorder="1" applyAlignment="1">
      <alignment horizontal="center" vertical="top" wrapText="1"/>
    </xf>
    <xf numFmtId="49" fontId="13" fillId="0" borderId="32" xfId="0" applyNumberFormat="1" applyFont="1" applyFill="1" applyBorder="1" applyAlignment="1">
      <alignment horizontal="center" vertical="top"/>
    </xf>
    <xf numFmtId="49" fontId="13" fillId="0" borderId="15" xfId="0" applyNumberFormat="1" applyFont="1" applyFill="1" applyBorder="1" applyAlignment="1">
      <alignment horizontal="center" vertical="top"/>
    </xf>
    <xf numFmtId="4" fontId="13" fillId="4" borderId="14" xfId="0" applyNumberFormat="1" applyFont="1" applyFill="1" applyBorder="1" applyAlignment="1"/>
    <xf numFmtId="4" fontId="13" fillId="4" borderId="27" xfId="0" applyNumberFormat="1" applyFont="1" applyFill="1" applyBorder="1" applyAlignment="1"/>
    <xf numFmtId="4" fontId="13" fillId="4" borderId="5" xfId="0" applyNumberFormat="1" applyFont="1" applyFill="1" applyBorder="1" applyAlignment="1"/>
    <xf numFmtId="4" fontId="13" fillId="4" borderId="24" xfId="0" applyNumberFormat="1" applyFont="1" applyFill="1" applyBorder="1" applyAlignment="1">
      <alignment horizontal="center"/>
    </xf>
    <xf numFmtId="49" fontId="13" fillId="0" borderId="25" xfId="0" applyNumberFormat="1" applyFont="1" applyFill="1" applyBorder="1" applyAlignment="1">
      <alignment horizontal="center" vertical="top"/>
    </xf>
    <xf numFmtId="49" fontId="15" fillId="0" borderId="25" xfId="0" applyNumberFormat="1" applyFont="1" applyFill="1" applyBorder="1" applyAlignment="1">
      <alignment horizontal="center"/>
    </xf>
    <xf numFmtId="49" fontId="13" fillId="0" borderId="25" xfId="0" applyNumberFormat="1" applyFont="1" applyFill="1" applyBorder="1" applyAlignment="1">
      <alignment horizontal="center"/>
    </xf>
    <xf numFmtId="49" fontId="13" fillId="0" borderId="25" xfId="0" applyNumberFormat="1" applyFont="1" applyFill="1" applyBorder="1" applyAlignment="1"/>
    <xf numFmtId="49" fontId="13" fillId="0" borderId="26" xfId="0" applyNumberFormat="1" applyFont="1" applyFill="1" applyBorder="1" applyAlignment="1"/>
    <xf numFmtId="0" fontId="13" fillId="0" borderId="27" xfId="0" applyNumberFormat="1" applyFont="1" applyFill="1" applyBorder="1" applyAlignment="1">
      <alignment horizontal="left" wrapText="1" indent="4"/>
    </xf>
    <xf numFmtId="4" fontId="15" fillId="0" borderId="8" xfId="0" applyNumberFormat="1" applyFont="1" applyFill="1" applyBorder="1" applyAlignment="1">
      <alignment horizontal="center"/>
    </xf>
    <xf numFmtId="49" fontId="13" fillId="0" borderId="4" xfId="0" applyNumberFormat="1" applyFont="1" applyFill="1" applyBorder="1" applyAlignment="1">
      <alignment horizontal="center" vertical="top"/>
    </xf>
    <xf numFmtId="0" fontId="13" fillId="0" borderId="14" xfId="0" applyNumberFormat="1" applyFont="1" applyBorder="1" applyAlignment="1">
      <alignment horizontal="center" vertical="top" wrapText="1"/>
    </xf>
    <xf numFmtId="4" fontId="15" fillId="0" borderId="5" xfId="0" applyNumberFormat="1" applyFont="1" applyFill="1" applyBorder="1" applyAlignment="1">
      <alignment horizontal="center"/>
    </xf>
    <xf numFmtId="4" fontId="13" fillId="4" borderId="27" xfId="0" applyNumberFormat="1" applyFont="1" applyFill="1" applyBorder="1" applyAlignment="1">
      <alignment horizontal="center"/>
    </xf>
    <xf numFmtId="4" fontId="4" fillId="0" borderId="0" xfId="0" applyNumberFormat="1" applyFont="1" applyBorder="1" applyAlignment="1">
      <alignment horizontal="left"/>
    </xf>
    <xf numFmtId="4" fontId="13" fillId="0" borderId="27" xfId="0" applyNumberFormat="1" applyFont="1" applyFill="1" applyBorder="1" applyAlignment="1">
      <alignment horizontal="center"/>
    </xf>
    <xf numFmtId="4" fontId="13" fillId="0" borderId="5" xfId="0" applyNumberFormat="1" applyFont="1" applyFill="1" applyBorder="1" applyAlignment="1">
      <alignment horizontal="center"/>
    </xf>
    <xf numFmtId="4" fontId="13" fillId="4" borderId="4" xfId="0" applyNumberFormat="1" applyFont="1" applyFill="1" applyBorder="1" applyAlignment="1"/>
    <xf numFmtId="0" fontId="35" fillId="0" borderId="0" xfId="1" applyFont="1" applyFill="1"/>
    <xf numFmtId="4" fontId="35" fillId="0" borderId="0" xfId="1" applyNumberFormat="1" applyFont="1" applyFill="1"/>
    <xf numFmtId="0" fontId="35" fillId="0" borderId="0" xfId="1" applyFont="1" applyFill="1" applyAlignment="1">
      <alignment horizontal="center"/>
    </xf>
    <xf numFmtId="0" fontId="35" fillId="0" borderId="0" xfId="1" applyFont="1" applyFill="1" applyAlignment="1">
      <alignment wrapText="1"/>
    </xf>
    <xf numFmtId="0" fontId="37" fillId="0" borderId="14" xfId="1" applyFont="1" applyFill="1" applyBorder="1" applyAlignment="1">
      <alignment horizontal="center" wrapText="1"/>
    </xf>
    <xf numFmtId="0" fontId="37" fillId="0" borderId="14" xfId="1" applyFont="1" applyFill="1" applyBorder="1"/>
    <xf numFmtId="0" fontId="15" fillId="0" borderId="19" xfId="1" applyNumberFormat="1" applyFont="1" applyFill="1" applyBorder="1" applyAlignment="1">
      <alignment horizontal="left" wrapText="1"/>
    </xf>
    <xf numFmtId="4" fontId="15" fillId="0" borderId="19" xfId="1" applyNumberFormat="1" applyFont="1" applyFill="1" applyBorder="1" applyAlignment="1">
      <alignment horizontal="center" vertical="center"/>
    </xf>
    <xf numFmtId="4" fontId="37" fillId="0" borderId="19" xfId="1" applyNumberFormat="1" applyFont="1" applyFill="1" applyBorder="1" applyAlignment="1">
      <alignment horizontal="center" wrapText="1"/>
    </xf>
    <xf numFmtId="4" fontId="15" fillId="0" borderId="19" xfId="1" applyNumberFormat="1" applyFont="1" applyFill="1" applyBorder="1" applyAlignment="1">
      <alignment horizontal="center"/>
    </xf>
    <xf numFmtId="0" fontId="35" fillId="0" borderId="14" xfId="1" applyFont="1" applyFill="1" applyBorder="1"/>
    <xf numFmtId="0" fontId="35" fillId="0" borderId="14" xfId="1" applyFont="1" applyFill="1" applyBorder="1" applyAlignment="1">
      <alignment horizontal="left" wrapText="1" indent="2"/>
    </xf>
    <xf numFmtId="0" fontId="35" fillId="0" borderId="14" xfId="1" applyFont="1" applyFill="1" applyBorder="1" applyAlignment="1">
      <alignment horizontal="center" vertical="center"/>
    </xf>
    <xf numFmtId="4" fontId="13" fillId="0" borderId="14" xfId="1" applyNumberFormat="1" applyFont="1" applyFill="1" applyBorder="1" applyAlignment="1">
      <alignment horizontal="center"/>
    </xf>
    <xf numFmtId="0" fontId="38" fillId="0" borderId="14" xfId="1" applyFont="1" applyFill="1" applyBorder="1" applyAlignment="1">
      <alignment horizontal="left" wrapText="1" indent="2"/>
    </xf>
    <xf numFmtId="0" fontId="38" fillId="0" borderId="14" xfId="1" applyFont="1" applyFill="1" applyBorder="1" applyAlignment="1">
      <alignment horizontal="center" vertical="center"/>
    </xf>
    <xf numFmtId="0" fontId="15" fillId="0" borderId="14" xfId="1" applyNumberFormat="1" applyFont="1" applyFill="1" applyBorder="1" applyAlignment="1">
      <alignment horizontal="left" wrapText="1"/>
    </xf>
    <xf numFmtId="4" fontId="15" fillId="0" borderId="14" xfId="1" applyNumberFormat="1" applyFont="1" applyFill="1" applyBorder="1" applyAlignment="1">
      <alignment horizontal="center" vertical="center"/>
    </xf>
    <xf numFmtId="4" fontId="15" fillId="0" borderId="14" xfId="1" applyNumberFormat="1" applyFont="1" applyFill="1" applyBorder="1" applyAlignment="1">
      <alignment horizontal="center"/>
    </xf>
    <xf numFmtId="49" fontId="13" fillId="0" borderId="14" xfId="1" applyNumberFormat="1" applyFont="1" applyFill="1" applyBorder="1" applyAlignment="1">
      <alignment horizontal="center" vertical="center"/>
    </xf>
    <xf numFmtId="0" fontId="13" fillId="0" borderId="14" xfId="1" applyNumberFormat="1" applyFont="1" applyFill="1" applyBorder="1" applyAlignment="1">
      <alignment horizontal="center"/>
    </xf>
    <xf numFmtId="0" fontId="15" fillId="0" borderId="0" xfId="1" applyNumberFormat="1" applyFont="1" applyFill="1" applyBorder="1" applyAlignment="1">
      <alignment horizontal="left" wrapText="1"/>
    </xf>
    <xf numFmtId="4" fontId="15" fillId="0" borderId="0" xfId="1" applyNumberFormat="1" applyFont="1" applyFill="1" applyBorder="1" applyAlignment="1">
      <alignment horizontal="center" vertical="center"/>
    </xf>
    <xf numFmtId="4" fontId="15" fillId="0" borderId="0" xfId="1" applyNumberFormat="1" applyFont="1" applyFill="1" applyBorder="1" applyAlignment="1">
      <alignment horizontal="center"/>
    </xf>
    <xf numFmtId="0" fontId="13" fillId="0" borderId="0" xfId="1" applyNumberFormat="1" applyFont="1" applyFill="1" applyBorder="1" applyAlignment="1">
      <alignment horizontal="left" wrapText="1"/>
    </xf>
    <xf numFmtId="0" fontId="8" fillId="0" borderId="0" xfId="1" applyNumberFormat="1" applyFont="1" applyBorder="1" applyAlignment="1">
      <alignment horizontal="left"/>
    </xf>
    <xf numFmtId="0" fontId="8" fillId="0" borderId="0" xfId="1" applyNumberFormat="1" applyFont="1" applyFill="1" applyBorder="1" applyAlignment="1">
      <alignment horizontal="center"/>
    </xf>
    <xf numFmtId="0" fontId="3" fillId="0" borderId="0" xfId="1" applyNumberFormat="1" applyFont="1" applyBorder="1" applyAlignment="1">
      <alignment horizontal="center" vertical="top"/>
    </xf>
    <xf numFmtId="0" fontId="3" fillId="0" borderId="0" xfId="1" applyNumberFormat="1" applyFont="1" applyBorder="1" applyAlignment="1">
      <alignment horizontal="left"/>
    </xf>
    <xf numFmtId="49" fontId="8" fillId="0" borderId="0" xfId="1" applyNumberFormat="1" applyFont="1" applyBorder="1" applyAlignment="1">
      <alignment horizontal="left"/>
    </xf>
    <xf numFmtId="0" fontId="1" fillId="0" borderId="0" xfId="1" applyNumberFormat="1" applyFont="1" applyBorder="1" applyAlignment="1">
      <alignment horizontal="left"/>
    </xf>
    <xf numFmtId="49" fontId="37" fillId="0" borderId="14" xfId="1" applyNumberFormat="1" applyFont="1" applyFill="1" applyBorder="1" applyAlignment="1">
      <alignment horizontal="center" vertical="center" wrapText="1"/>
    </xf>
    <xf numFmtId="4" fontId="13" fillId="0" borderId="25" xfId="0" applyNumberFormat="1" applyFont="1" applyFill="1" applyBorder="1" applyAlignment="1">
      <alignment horizontal="center" vertical="center"/>
    </xf>
    <xf numFmtId="0" fontId="13" fillId="0" borderId="25" xfId="0" applyNumberFormat="1" applyFont="1" applyFill="1" applyBorder="1" applyAlignment="1">
      <alignment horizontal="left" vertical="center" wrapText="1" indent="3"/>
    </xf>
    <xf numFmtId="49" fontId="13" fillId="0" borderId="14"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wrapText="1"/>
    </xf>
    <xf numFmtId="49" fontId="13" fillId="0" borderId="2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 fontId="13" fillId="0" borderId="26" xfId="0" applyNumberFormat="1" applyFont="1" applyFill="1" applyBorder="1" applyAlignment="1">
      <alignment horizontal="center" vertical="center"/>
    </xf>
    <xf numFmtId="4" fontId="13" fillId="0" borderId="14" xfId="0" applyNumberFormat="1" applyFont="1" applyFill="1" applyBorder="1" applyAlignment="1">
      <alignment horizontal="center" vertical="center"/>
    </xf>
    <xf numFmtId="0" fontId="35" fillId="3" borderId="0" xfId="1" applyFont="1" applyFill="1"/>
    <xf numFmtId="0" fontId="35" fillId="5" borderId="0" xfId="1" applyFont="1" applyFill="1"/>
    <xf numFmtId="0" fontId="13" fillId="0" borderId="0" xfId="0" applyNumberFormat="1" applyFont="1" applyFill="1" applyBorder="1" applyAlignment="1">
      <alignment horizontal="center"/>
    </xf>
    <xf numFmtId="0" fontId="1" fillId="0" borderId="0" xfId="1" applyNumberFormat="1" applyFont="1" applyFill="1" applyBorder="1" applyAlignment="1">
      <alignment horizontal="center" vertical="top"/>
    </xf>
    <xf numFmtId="0" fontId="5" fillId="0" borderId="0" xfId="0" applyNumberFormat="1" applyFont="1" applyFill="1" applyBorder="1" applyAlignment="1">
      <alignment horizontal="justify" wrapText="1"/>
    </xf>
    <xf numFmtId="0" fontId="5" fillId="0" borderId="0" xfId="0" applyNumberFormat="1" applyFont="1" applyFill="1" applyBorder="1" applyAlignment="1">
      <alignment horizontal="left" wrapText="1"/>
    </xf>
    <xf numFmtId="0" fontId="15" fillId="0" borderId="0" xfId="0" applyNumberFormat="1" applyFont="1" applyFill="1" applyBorder="1" applyAlignment="1">
      <alignment horizontal="center"/>
    </xf>
    <xf numFmtId="0" fontId="15"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top"/>
    </xf>
    <xf numFmtId="4" fontId="13" fillId="0" borderId="26" xfId="0" applyNumberFormat="1" applyFont="1" applyFill="1" applyBorder="1" applyAlignment="1">
      <alignment horizontal="center"/>
    </xf>
    <xf numFmtId="0" fontId="28" fillId="0" borderId="0" xfId="0" applyNumberFormat="1" applyFont="1" applyFill="1" applyBorder="1" applyAlignment="1">
      <alignment horizontal="left"/>
    </xf>
    <xf numFmtId="0" fontId="30" fillId="0" borderId="0" xfId="0" applyNumberFormat="1" applyFont="1" applyFill="1" applyBorder="1" applyAlignment="1">
      <alignment horizontal="left"/>
    </xf>
    <xf numFmtId="4" fontId="13" fillId="0" borderId="16" xfId="0" applyNumberFormat="1" applyFont="1" applyFill="1" applyBorder="1" applyAlignment="1">
      <alignment horizontal="center"/>
    </xf>
    <xf numFmtId="4" fontId="13" fillId="0" borderId="6" xfId="0" applyNumberFormat="1" applyFont="1" applyFill="1" applyBorder="1" applyAlignment="1">
      <alignment horizontal="center"/>
    </xf>
    <xf numFmtId="4" fontId="15" fillId="0" borderId="6" xfId="0" applyNumberFormat="1" applyFont="1" applyFill="1" applyBorder="1" applyAlignment="1">
      <alignment horizontal="center"/>
    </xf>
    <xf numFmtId="4" fontId="15" fillId="0" borderId="34" xfId="0" applyNumberFormat="1" applyFont="1" applyFill="1" applyBorder="1" applyAlignment="1">
      <alignment horizontal="center"/>
    </xf>
    <xf numFmtId="0" fontId="26" fillId="0" borderId="0" xfId="0" applyNumberFormat="1" applyFont="1" applyFill="1" applyBorder="1" applyAlignment="1">
      <alignment horizontal="left"/>
    </xf>
    <xf numFmtId="0" fontId="25" fillId="0" borderId="0" xfId="0" applyNumberFormat="1" applyFont="1" applyFill="1" applyBorder="1" applyAlignment="1">
      <alignment horizontal="left"/>
    </xf>
    <xf numFmtId="0" fontId="27" fillId="0" borderId="0" xfId="0" applyNumberFormat="1" applyFont="1" applyFill="1" applyBorder="1" applyAlignment="1">
      <alignment horizontal="left"/>
    </xf>
    <xf numFmtId="0" fontId="29" fillId="0" borderId="0" xfId="0" applyNumberFormat="1" applyFont="1" applyFill="1" applyBorder="1" applyAlignment="1">
      <alignment horizontal="left"/>
    </xf>
    <xf numFmtId="0" fontId="24" fillId="0" borderId="0" xfId="0" applyNumberFormat="1" applyFont="1" applyFill="1" applyBorder="1" applyAlignment="1">
      <alignment horizontal="left"/>
    </xf>
    <xf numFmtId="0" fontId="23" fillId="0" borderId="0" xfId="0" applyNumberFormat="1" applyFont="1" applyFill="1" applyBorder="1" applyAlignment="1">
      <alignment horizontal="left"/>
    </xf>
    <xf numFmtId="4" fontId="13" fillId="0" borderId="14" xfId="0" applyNumberFormat="1" applyFont="1" applyFill="1" applyBorder="1" applyAlignment="1"/>
    <xf numFmtId="4" fontId="13" fillId="0" borderId="4" xfId="0" applyNumberFormat="1" applyFont="1" applyFill="1" applyBorder="1" applyAlignment="1"/>
    <xf numFmtId="4" fontId="13" fillId="0" borderId="26" xfId="0" applyNumberFormat="1" applyFont="1" applyFill="1" applyBorder="1" applyAlignment="1"/>
    <xf numFmtId="4" fontId="13" fillId="0" borderId="27" xfId="0" applyNumberFormat="1" applyFont="1" applyFill="1" applyBorder="1" applyAlignment="1"/>
    <xf numFmtId="4" fontId="13" fillId="0" borderId="5" xfId="0" applyNumberFormat="1" applyFont="1" applyFill="1" applyBorder="1" applyAlignment="1"/>
    <xf numFmtId="0" fontId="1" fillId="0" borderId="25" xfId="0" applyNumberFormat="1" applyFont="1" applyFill="1" applyBorder="1" applyAlignment="1">
      <alignment horizontal="center"/>
    </xf>
    <xf numFmtId="0" fontId="1" fillId="0" borderId="14" xfId="0" applyNumberFormat="1" applyFont="1" applyFill="1" applyBorder="1" applyAlignment="1">
      <alignment horizontal="center"/>
    </xf>
    <xf numFmtId="0" fontId="1" fillId="0" borderId="25" xfId="0" applyNumberFormat="1" applyFont="1" applyFill="1" applyBorder="1" applyAlignment="1">
      <alignment horizontal="center" vertical="top" wrapText="1"/>
    </xf>
    <xf numFmtId="0" fontId="1" fillId="0" borderId="14" xfId="0" applyNumberFormat="1" applyFont="1" applyFill="1" applyBorder="1" applyAlignment="1">
      <alignment horizontal="center" vertical="top" wrapText="1"/>
    </xf>
    <xf numFmtId="49" fontId="1" fillId="0" borderId="32" xfId="0" applyNumberFormat="1" applyFont="1" applyFill="1" applyBorder="1" applyAlignment="1">
      <alignment horizontal="center" vertical="top"/>
    </xf>
    <xf numFmtId="49" fontId="1" fillId="0" borderId="18" xfId="0" applyNumberFormat="1" applyFont="1" applyFill="1" applyBorder="1" applyAlignment="1">
      <alignment horizontal="center" vertical="top"/>
    </xf>
    <xf numFmtId="4" fontId="13" fillId="0" borderId="13" xfId="0" applyNumberFormat="1" applyFont="1" applyFill="1" applyBorder="1" applyAlignment="1">
      <alignment horizontal="center"/>
    </xf>
    <xf numFmtId="4" fontId="1" fillId="0" borderId="23" xfId="0" applyNumberFormat="1" applyFont="1" applyFill="1" applyBorder="1" applyAlignment="1">
      <alignment horizontal="center"/>
    </xf>
    <xf numFmtId="4" fontId="1" fillId="0" borderId="24" xfId="0" applyNumberFormat="1" applyFont="1" applyFill="1" applyBorder="1" applyAlignment="1">
      <alignment horizontal="center"/>
    </xf>
    <xf numFmtId="4" fontId="13" fillId="0" borderId="10" xfId="0" applyNumberFormat="1" applyFont="1" applyFill="1" applyBorder="1" applyAlignment="1">
      <alignment horizontal="center"/>
    </xf>
    <xf numFmtId="4" fontId="1" fillId="0" borderId="25" xfId="0" applyNumberFormat="1" applyFont="1" applyFill="1" applyBorder="1" applyAlignment="1">
      <alignment horizontal="center"/>
    </xf>
    <xf numFmtId="4" fontId="1" fillId="0" borderId="14" xfId="0" applyNumberFormat="1" applyFont="1" applyFill="1" applyBorder="1" applyAlignment="1">
      <alignment horizontal="center"/>
    </xf>
    <xf numFmtId="4" fontId="13" fillId="0" borderId="8" xfId="0" applyNumberFormat="1" applyFont="1" applyFill="1" applyBorder="1" applyAlignment="1"/>
    <xf numFmtId="4" fontId="1" fillId="0" borderId="0" xfId="0" applyNumberFormat="1" applyFont="1" applyFill="1" applyBorder="1" applyAlignment="1">
      <alignment horizontal="left"/>
    </xf>
    <xf numFmtId="49" fontId="1" fillId="0" borderId="15" xfId="0" applyNumberFormat="1" applyFont="1" applyFill="1" applyBorder="1" applyAlignment="1">
      <alignment horizontal="center" vertical="top"/>
    </xf>
    <xf numFmtId="4" fontId="1" fillId="0" borderId="3" xfId="0" applyNumberFormat="1" applyFont="1" applyFill="1" applyBorder="1" applyAlignment="1">
      <alignment horizontal="center"/>
    </xf>
    <xf numFmtId="4" fontId="1" fillId="0" borderId="4" xfId="0" applyNumberFormat="1" applyFont="1" applyFill="1" applyBorder="1" applyAlignment="1">
      <alignment horizontal="center"/>
    </xf>
    <xf numFmtId="4" fontId="13" fillId="0" borderId="8" xfId="0" applyNumberFormat="1" applyFont="1" applyFill="1" applyBorder="1" applyAlignment="1">
      <alignment horizontal="center"/>
    </xf>
    <xf numFmtId="49" fontId="13" fillId="4" borderId="14" xfId="0" applyNumberFormat="1" applyFont="1" applyFill="1" applyBorder="1" applyAlignment="1">
      <alignment horizontal="center" vertical="top"/>
    </xf>
    <xf numFmtId="49" fontId="13" fillId="0" borderId="14" xfId="0" applyNumberFormat="1" applyFont="1" applyBorder="1" applyAlignment="1">
      <alignment horizontal="center" vertical="center"/>
    </xf>
    <xf numFmtId="4" fontId="13"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3" fillId="0" borderId="14" xfId="0" applyNumberFormat="1" applyFont="1" applyBorder="1" applyAlignment="1">
      <alignment vertical="center"/>
    </xf>
    <xf numFmtId="49" fontId="13" fillId="0" borderId="14" xfId="0" applyNumberFormat="1" applyFont="1" applyBorder="1" applyAlignment="1">
      <alignment horizontal="center" vertical="center" wrapText="1"/>
    </xf>
    <xf numFmtId="0" fontId="13" fillId="0" borderId="14" xfId="0" applyNumberFormat="1" applyFont="1" applyFill="1" applyBorder="1" applyAlignment="1">
      <alignment horizontal="left" vertical="center" wrapText="1" indent="3"/>
    </xf>
    <xf numFmtId="0" fontId="13" fillId="0" borderId="14" xfId="0" applyNumberFormat="1" applyFont="1" applyFill="1" applyBorder="1" applyAlignment="1">
      <alignment horizontal="left" vertical="center" wrapText="1" indent="1"/>
    </xf>
    <xf numFmtId="0" fontId="15" fillId="0" borderId="14" xfId="0" applyNumberFormat="1" applyFont="1" applyFill="1" applyBorder="1" applyAlignment="1">
      <alignment horizontal="left" vertical="center"/>
    </xf>
    <xf numFmtId="0" fontId="15" fillId="0" borderId="25" xfId="0" applyNumberFormat="1" applyFont="1" applyFill="1" applyBorder="1" applyAlignment="1">
      <alignment horizontal="center"/>
    </xf>
    <xf numFmtId="4" fontId="15" fillId="0" borderId="14" xfId="0" applyNumberFormat="1" applyFont="1" applyFill="1" applyBorder="1" applyAlignment="1">
      <alignment horizontal="center" vertical="center"/>
    </xf>
    <xf numFmtId="0" fontId="15" fillId="0" borderId="14" xfId="0" applyNumberFormat="1" applyFont="1" applyFill="1" applyBorder="1" applyAlignment="1">
      <alignment horizontal="left" wrapText="1"/>
    </xf>
    <xf numFmtId="0" fontId="13" fillId="0" borderId="0" xfId="0" applyNumberFormat="1" applyFont="1" applyFill="1" applyBorder="1" applyAlignment="1">
      <alignment horizontal="center"/>
    </xf>
    <xf numFmtId="0" fontId="15" fillId="0" borderId="0" xfId="0" applyNumberFormat="1" applyFont="1" applyFill="1" applyBorder="1" applyAlignment="1">
      <alignment horizontal="center"/>
    </xf>
    <xf numFmtId="0" fontId="5" fillId="0" borderId="0" xfId="0" applyNumberFormat="1" applyFont="1" applyFill="1" applyBorder="1" applyAlignment="1">
      <alignment horizontal="justify" wrapText="1"/>
    </xf>
    <xf numFmtId="0" fontId="13"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wrapText="1"/>
    </xf>
    <xf numFmtId="0" fontId="2" fillId="0" borderId="0" xfId="0" applyNumberFormat="1" applyFont="1" applyFill="1" applyBorder="1" applyAlignment="1">
      <alignment horizontal="justify" wrapText="1"/>
    </xf>
    <xf numFmtId="0" fontId="2" fillId="0" borderId="0" xfId="0" applyNumberFormat="1" applyFont="1" applyFill="1" applyBorder="1" applyAlignment="1">
      <alignment horizontal="justify" vertical="top" wrapText="1"/>
    </xf>
    <xf numFmtId="0" fontId="9"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1" fillId="0" borderId="14" xfId="0" applyNumberFormat="1" applyFont="1" applyFill="1" applyBorder="1" applyAlignment="1">
      <alignment horizontal="center" vertical="center" wrapText="1"/>
    </xf>
    <xf numFmtId="0" fontId="5" fillId="0" borderId="0" xfId="0" applyNumberFormat="1" applyFont="1" applyFill="1" applyBorder="1" applyAlignment="1">
      <alignment horizontal="justify" wrapText="1"/>
    </xf>
    <xf numFmtId="0" fontId="5" fillId="0" borderId="0" xfId="0" applyNumberFormat="1" applyFont="1" applyFill="1" applyBorder="1" applyAlignment="1">
      <alignment horizontal="left" wrapText="1"/>
    </xf>
    <xf numFmtId="0" fontId="15" fillId="0" borderId="0" xfId="0" applyNumberFormat="1" applyFont="1" applyFill="1" applyBorder="1" applyAlignment="1">
      <alignment horizontal="center"/>
    </xf>
    <xf numFmtId="0" fontId="15"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top"/>
    </xf>
    <xf numFmtId="4" fontId="15" fillId="0" borderId="13" xfId="0" applyNumberFormat="1" applyFont="1" applyFill="1" applyBorder="1" applyAlignment="1">
      <alignment horizontal="center"/>
    </xf>
    <xf numFmtId="49" fontId="13" fillId="0" borderId="11" xfId="0" applyNumberFormat="1" applyFont="1" applyFill="1" applyBorder="1" applyAlignment="1">
      <alignment horizontal="center" vertical="top"/>
    </xf>
    <xf numFmtId="49" fontId="12" fillId="0" borderId="10" xfId="0" applyNumberFormat="1" applyFont="1" applyFill="1" applyBorder="1" applyAlignment="1">
      <alignment horizontal="center" wrapText="1"/>
    </xf>
    <xf numFmtId="0" fontId="35" fillId="0" borderId="14" xfId="1" applyFont="1" applyFill="1" applyBorder="1" applyAlignment="1">
      <alignment horizontal="center" wrapText="1"/>
    </xf>
    <xf numFmtId="0" fontId="38" fillId="0" borderId="14" xfId="1" applyFont="1" applyFill="1" applyBorder="1" applyAlignment="1">
      <alignment horizontal="center" wrapText="1"/>
    </xf>
    <xf numFmtId="0" fontId="4" fillId="0" borderId="14" xfId="1" applyNumberFormat="1" applyFont="1" applyFill="1" applyBorder="1" applyAlignment="1">
      <alignment horizontal="center" wrapText="1"/>
    </xf>
    <xf numFmtId="0" fontId="35" fillId="0" borderId="14" xfId="1" applyFont="1" applyFill="1" applyBorder="1" applyAlignment="1">
      <alignment horizontal="center" vertical="center" wrapText="1"/>
    </xf>
    <xf numFmtId="4" fontId="13" fillId="0" borderId="14" xfId="1" applyNumberFormat="1" applyFont="1" applyFill="1" applyBorder="1" applyAlignment="1">
      <alignment horizontal="center" vertical="center"/>
    </xf>
    <xf numFmtId="0" fontId="15" fillId="0" borderId="25" xfId="0" applyNumberFormat="1" applyFont="1" applyFill="1" applyBorder="1" applyAlignment="1">
      <alignment horizontal="left" wrapText="1" indent="2"/>
    </xf>
    <xf numFmtId="49" fontId="15" fillId="0" borderId="10" xfId="0" applyNumberFormat="1" applyFont="1" applyFill="1" applyBorder="1" applyAlignment="1">
      <alignment horizontal="center" vertical="center" wrapText="1"/>
    </xf>
    <xf numFmtId="4" fontId="15" fillId="0" borderId="25" xfId="0" applyNumberFormat="1" applyFont="1" applyFill="1" applyBorder="1" applyAlignment="1">
      <alignment horizontal="center" vertical="center"/>
    </xf>
    <xf numFmtId="0" fontId="15" fillId="0" borderId="25" xfId="0" applyNumberFormat="1" applyFont="1" applyFill="1" applyBorder="1" applyAlignment="1">
      <alignment horizontal="left" wrapText="1" indent="3"/>
    </xf>
    <xf numFmtId="49" fontId="15" fillId="0" borderId="10" xfId="0" applyNumberFormat="1" applyFont="1" applyFill="1" applyBorder="1" applyAlignment="1">
      <alignment horizontal="center" vertical="center"/>
    </xf>
    <xf numFmtId="0" fontId="15" fillId="0" borderId="25" xfId="0" applyNumberFormat="1" applyFont="1" applyFill="1" applyBorder="1" applyAlignment="1">
      <alignment horizontal="left" vertical="center" wrapText="1" indent="1"/>
    </xf>
    <xf numFmtId="49" fontId="39" fillId="0" borderId="10" xfId="0" applyNumberFormat="1" applyFont="1" applyFill="1" applyBorder="1" applyAlignment="1">
      <alignment horizontal="center" vertical="center" wrapText="1"/>
    </xf>
    <xf numFmtId="4" fontId="13" fillId="0" borderId="0" xfId="0" applyNumberFormat="1" applyFont="1" applyBorder="1" applyAlignment="1">
      <alignment horizontal="left"/>
    </xf>
    <xf numFmtId="0" fontId="15" fillId="0" borderId="14" xfId="1" applyNumberFormat="1" applyFont="1" applyFill="1" applyBorder="1" applyAlignment="1">
      <alignment horizontal="center" wrapText="1"/>
    </xf>
    <xf numFmtId="0" fontId="39" fillId="0" borderId="25" xfId="0" applyNumberFormat="1" applyFont="1" applyFill="1" applyBorder="1" applyAlignment="1">
      <alignment horizontal="center"/>
    </xf>
    <xf numFmtId="4" fontId="13" fillId="0" borderId="36" xfId="0" applyNumberFormat="1" applyFont="1" applyFill="1" applyBorder="1" applyAlignment="1">
      <alignment horizontal="center"/>
    </xf>
    <xf numFmtId="4" fontId="15" fillId="0" borderId="36" xfId="0" applyNumberFormat="1" applyFont="1" applyFill="1" applyBorder="1" applyAlignment="1">
      <alignment horizontal="center"/>
    </xf>
    <xf numFmtId="4" fontId="15" fillId="0" borderId="41" xfId="0" applyNumberFormat="1" applyFont="1" applyFill="1" applyBorder="1" applyAlignment="1">
      <alignment horizontal="center"/>
    </xf>
    <xf numFmtId="4" fontId="15" fillId="0" borderId="42" xfId="0" applyNumberFormat="1" applyFont="1" applyFill="1" applyBorder="1" applyAlignment="1">
      <alignment horizontal="center"/>
    </xf>
    <xf numFmtId="4" fontId="13" fillId="0" borderId="41" xfId="0" applyNumberFormat="1" applyFont="1" applyFill="1" applyBorder="1" applyAlignment="1">
      <alignment horizontal="center"/>
    </xf>
    <xf numFmtId="4" fontId="13" fillId="0" borderId="42" xfId="0" applyNumberFormat="1" applyFont="1" applyFill="1" applyBorder="1" applyAlignment="1">
      <alignment horizontal="center"/>
    </xf>
    <xf numFmtId="49" fontId="15" fillId="0" borderId="16"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3" fillId="0" borderId="0" xfId="0" applyNumberFormat="1" applyFont="1" applyFill="1" applyBorder="1" applyAlignment="1">
      <alignment horizontal="center" vertical="top"/>
    </xf>
    <xf numFmtId="49" fontId="39" fillId="0" borderId="16" xfId="0" applyNumberFormat="1" applyFont="1" applyFill="1" applyBorder="1" applyAlignment="1">
      <alignment horizontal="center" vertical="center"/>
    </xf>
    <xf numFmtId="0" fontId="10" fillId="0" borderId="12" xfId="0" applyNumberFormat="1" applyFont="1" applyBorder="1" applyAlignment="1">
      <alignment horizontal="center"/>
    </xf>
    <xf numFmtId="0" fontId="10" fillId="0" borderId="6" xfId="0" applyNumberFormat="1" applyFont="1" applyBorder="1" applyAlignment="1">
      <alignment horizontal="center"/>
    </xf>
    <xf numFmtId="0" fontId="19" fillId="0" borderId="0" xfId="0" applyNumberFormat="1" applyFont="1" applyBorder="1" applyAlignment="1">
      <alignment horizontal="center" vertical="top"/>
    </xf>
    <xf numFmtId="0" fontId="9" fillId="0" borderId="0" xfId="0" applyNumberFormat="1" applyFont="1" applyBorder="1" applyAlignment="1">
      <alignment horizontal="center"/>
    </xf>
    <xf numFmtId="0" fontId="3" fillId="0" borderId="0" xfId="0" applyNumberFormat="1" applyFont="1" applyBorder="1" applyAlignment="1">
      <alignment horizontal="center" vertical="top"/>
    </xf>
    <xf numFmtId="0" fontId="10" fillId="0" borderId="12" xfId="0" applyNumberFormat="1" applyFont="1" applyBorder="1" applyAlignment="1">
      <alignment horizontal="left" vertical="center" wrapText="1"/>
    </xf>
    <xf numFmtId="0" fontId="10" fillId="0" borderId="0" xfId="0" applyNumberFormat="1" applyFont="1" applyBorder="1" applyAlignment="1">
      <alignment horizontal="center"/>
    </xf>
    <xf numFmtId="0" fontId="10" fillId="0" borderId="17" xfId="0" applyNumberFormat="1" applyFont="1" applyBorder="1" applyAlignment="1">
      <alignment horizontal="center"/>
    </xf>
    <xf numFmtId="0" fontId="13" fillId="0" borderId="14" xfId="0" applyNumberFormat="1" applyFont="1" applyBorder="1" applyAlignment="1">
      <alignment horizontal="center" vertical="center"/>
    </xf>
    <xf numFmtId="0" fontId="13" fillId="0" borderId="18" xfId="0" applyNumberFormat="1" applyFont="1" applyBorder="1" applyAlignment="1">
      <alignment horizontal="center" vertical="center"/>
    </xf>
    <xf numFmtId="0" fontId="13" fillId="0" borderId="14" xfId="0" applyNumberFormat="1" applyFont="1" applyBorder="1" applyAlignment="1">
      <alignment horizontal="center" vertical="center" wrapText="1"/>
    </xf>
    <xf numFmtId="0" fontId="13" fillId="0" borderId="14"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wrapText="1"/>
    </xf>
    <xf numFmtId="49" fontId="13" fillId="0" borderId="0" xfId="0" applyNumberFormat="1" applyFont="1" applyBorder="1" applyAlignment="1">
      <alignment horizontal="center"/>
    </xf>
    <xf numFmtId="0" fontId="10" fillId="0" borderId="12" xfId="0" applyNumberFormat="1" applyFont="1" applyBorder="1" applyAlignment="1">
      <alignment horizontal="center" wrapText="1"/>
    </xf>
    <xf numFmtId="0" fontId="9" fillId="0" borderId="17" xfId="0" applyNumberFormat="1" applyFont="1" applyBorder="1" applyAlignment="1">
      <alignment horizontal="center"/>
    </xf>
    <xf numFmtId="0" fontId="5" fillId="0" borderId="0" xfId="0" applyNumberFormat="1" applyFont="1" applyBorder="1" applyAlignment="1">
      <alignment horizontal="justify" wrapText="1"/>
    </xf>
    <xf numFmtId="0" fontId="5" fillId="0" borderId="0" xfId="0" applyNumberFormat="1" applyFont="1" applyBorder="1" applyAlignment="1">
      <alignment horizontal="left" wrapText="1"/>
    </xf>
    <xf numFmtId="0" fontId="13" fillId="0" borderId="29" xfId="0" applyNumberFormat="1" applyFont="1" applyFill="1" applyBorder="1" applyAlignment="1">
      <alignment horizontal="center" vertical="center" wrapText="1"/>
    </xf>
    <xf numFmtId="0" fontId="13" fillId="0" borderId="20"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13"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3" fillId="0" borderId="0" xfId="0" applyNumberFormat="1" applyFont="1" applyFill="1" applyBorder="1" applyAlignment="1">
      <alignment horizontal="center"/>
    </xf>
    <xf numFmtId="0" fontId="15" fillId="0" borderId="0" xfId="0" applyNumberFormat="1" applyFont="1" applyFill="1" applyBorder="1" applyAlignment="1">
      <alignment horizontal="center"/>
    </xf>
    <xf numFmtId="0" fontId="15" fillId="0" borderId="0" xfId="0" applyNumberFormat="1" applyFont="1" applyFill="1" applyBorder="1" applyAlignment="1">
      <alignment horizontal="center" vertical="center"/>
    </xf>
    <xf numFmtId="0" fontId="13" fillId="0" borderId="0" xfId="0" applyNumberFormat="1" applyFont="1" applyBorder="1" applyAlignment="1">
      <alignment horizontal="center" vertical="center"/>
    </xf>
    <xf numFmtId="49" fontId="15" fillId="0" borderId="24" xfId="0" applyNumberFormat="1" applyFont="1" applyFill="1" applyBorder="1" applyAlignment="1">
      <alignment horizontal="center" vertical="center"/>
    </xf>
    <xf numFmtId="0" fontId="13" fillId="4" borderId="14" xfId="0" applyNumberFormat="1" applyFont="1" applyFill="1" applyBorder="1" applyAlignment="1">
      <alignment horizontal="center" vertical="center" wrapText="1"/>
    </xf>
    <xf numFmtId="0" fontId="5" fillId="0" borderId="0" xfId="0" applyNumberFormat="1" applyFont="1" applyFill="1" applyBorder="1" applyAlignment="1">
      <alignment horizontal="justify" wrapText="1"/>
    </xf>
    <xf numFmtId="0" fontId="13" fillId="0" borderId="0" xfId="0" applyNumberFormat="1" applyFont="1" applyFill="1" applyBorder="1" applyAlignment="1">
      <alignment horizontal="center" vertical="center"/>
    </xf>
    <xf numFmtId="0" fontId="15" fillId="0" borderId="24"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wrapText="1"/>
    </xf>
    <xf numFmtId="0" fontId="5" fillId="0" borderId="0" xfId="0" applyNumberFormat="1" applyFont="1" applyFill="1" applyBorder="1" applyAlignment="1">
      <alignment horizontal="left" wrapText="1"/>
    </xf>
    <xf numFmtId="0" fontId="13" fillId="0" borderId="28" xfId="0" applyNumberFormat="1" applyFont="1" applyFill="1" applyBorder="1" applyAlignment="1">
      <alignment horizontal="center" vertical="center"/>
    </xf>
    <xf numFmtId="0" fontId="13" fillId="0" borderId="30" xfId="0" applyNumberFormat="1" applyFont="1" applyFill="1" applyBorder="1" applyAlignment="1">
      <alignment horizontal="center" vertical="center"/>
    </xf>
    <xf numFmtId="0" fontId="13" fillId="0" borderId="31" xfId="0" applyNumberFormat="1" applyFont="1" applyFill="1" applyBorder="1" applyAlignment="1">
      <alignment horizontal="center" vertical="center"/>
    </xf>
    <xf numFmtId="0" fontId="13" fillId="0" borderId="18"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3" fillId="0" borderId="32" xfId="0" applyNumberFormat="1" applyFont="1" applyFill="1" applyBorder="1" applyAlignment="1">
      <alignment horizontal="center" vertical="center" wrapText="1"/>
    </xf>
    <xf numFmtId="0" fontId="13" fillId="0" borderId="33"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xf>
    <xf numFmtId="49" fontId="15" fillId="0" borderId="22" xfId="0" applyNumberFormat="1" applyFont="1" applyFill="1" applyBorder="1" applyAlignment="1">
      <alignment horizontal="center" vertical="center"/>
    </xf>
    <xf numFmtId="0" fontId="13" fillId="0" borderId="37" xfId="0" applyNumberFormat="1" applyFont="1" applyFill="1" applyBorder="1" applyAlignment="1">
      <alignment horizontal="center" vertical="center" wrapText="1"/>
    </xf>
    <xf numFmtId="0" fontId="13" fillId="0" borderId="38"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xf>
    <xf numFmtId="49" fontId="15" fillId="0" borderId="40"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wrapText="1"/>
    </xf>
    <xf numFmtId="0" fontId="13" fillId="0" borderId="39" xfId="0" applyNumberFormat="1" applyFont="1" applyFill="1" applyBorder="1" applyAlignment="1">
      <alignment horizontal="center" vertical="center" wrapText="1"/>
    </xf>
    <xf numFmtId="0" fontId="28" fillId="0" borderId="0" xfId="0" applyNumberFormat="1" applyFont="1" applyBorder="1" applyAlignment="1">
      <alignment horizontal="center" vertical="center"/>
    </xf>
    <xf numFmtId="49" fontId="15" fillId="0" borderId="3" xfId="0" applyNumberFormat="1" applyFont="1" applyFill="1" applyBorder="1" applyAlignment="1">
      <alignment horizontal="center" vertical="center"/>
    </xf>
    <xf numFmtId="0" fontId="13" fillId="4" borderId="4" xfId="0" applyNumberFormat="1" applyFont="1" applyFill="1" applyBorder="1" applyAlignment="1">
      <alignment horizontal="center" vertical="center" wrapText="1"/>
    </xf>
    <xf numFmtId="0" fontId="27" fillId="0" borderId="0" xfId="0" applyNumberFormat="1" applyFont="1" applyFill="1" applyBorder="1" applyAlignment="1">
      <alignment horizontal="center" vertical="center"/>
    </xf>
    <xf numFmtId="49" fontId="15" fillId="0" borderId="23" xfId="0" applyNumberFormat="1" applyFont="1" applyFill="1" applyBorder="1" applyAlignment="1">
      <alignment horizontal="center" vertical="center"/>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5" fillId="0" borderId="0" xfId="0" applyNumberFormat="1" applyFont="1" applyFill="1" applyBorder="1" applyAlignment="1">
      <alignment horizontal="center" wrapText="1"/>
    </xf>
    <xf numFmtId="0" fontId="13" fillId="0" borderId="23"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wrapText="1"/>
    </xf>
    <xf numFmtId="0" fontId="2" fillId="0" borderId="0" xfId="0" applyNumberFormat="1" applyFont="1" applyFill="1" applyBorder="1" applyAlignment="1">
      <alignment horizontal="justify" wrapText="1"/>
    </xf>
    <xf numFmtId="0" fontId="8" fillId="0" borderId="0" xfId="0" applyNumberFormat="1" applyFont="1" applyFill="1" applyBorder="1" applyAlignment="1">
      <alignment horizontal="center"/>
    </xf>
    <xf numFmtId="0" fontId="18" fillId="0" borderId="0" xfId="0" applyNumberFormat="1" applyFont="1" applyFill="1" applyBorder="1" applyAlignment="1">
      <alignment horizontal="center" vertical="top"/>
    </xf>
    <xf numFmtId="49" fontId="13" fillId="0" borderId="0" xfId="0" applyNumberFormat="1" applyFont="1" applyFill="1" applyBorder="1" applyAlignment="1">
      <alignment horizontal="left"/>
    </xf>
    <xf numFmtId="0" fontId="5" fillId="0" borderId="0" xfId="0" applyNumberFormat="1" applyFont="1" applyFill="1" applyBorder="1" applyAlignment="1">
      <alignment horizontal="justify" vertical="top" wrapText="1"/>
    </xf>
    <xf numFmtId="0" fontId="2" fillId="0" borderId="0" xfId="0" applyNumberFormat="1" applyFont="1" applyFill="1" applyBorder="1" applyAlignment="1">
      <alignment horizontal="justify" vertical="top" wrapText="1"/>
    </xf>
    <xf numFmtId="0" fontId="1" fillId="0" borderId="14" xfId="0" applyNumberFormat="1" applyFont="1" applyFill="1" applyBorder="1" applyAlignment="1">
      <alignment horizontal="center" vertical="center" wrapText="1"/>
    </xf>
    <xf numFmtId="0" fontId="9" fillId="0" borderId="0" xfId="0" applyNumberFormat="1" applyFont="1" applyFill="1" applyBorder="1" applyAlignment="1">
      <alignment horizontal="center"/>
    </xf>
    <xf numFmtId="0" fontId="13" fillId="0" borderId="35"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36" xfId="0" applyNumberFormat="1" applyFont="1" applyFill="1" applyBorder="1" applyAlignment="1">
      <alignment horizontal="center" vertical="center"/>
    </xf>
    <xf numFmtId="0" fontId="5" fillId="0" borderId="0" xfId="0" applyNumberFormat="1" applyFont="1" applyFill="1" applyBorder="1" applyAlignment="1">
      <alignment horizontal="justify"/>
    </xf>
    <xf numFmtId="0" fontId="2" fillId="0" borderId="0" xfId="0" applyNumberFormat="1" applyFont="1" applyFill="1" applyBorder="1" applyAlignment="1">
      <alignment horizontal="justify"/>
    </xf>
    <xf numFmtId="0" fontId="7"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20"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0" fontId="3" fillId="0" borderId="0" xfId="0" applyNumberFormat="1" applyFont="1" applyFill="1" applyBorder="1" applyAlignment="1">
      <alignment horizontal="center" vertical="top"/>
    </xf>
    <xf numFmtId="0" fontId="22" fillId="0" borderId="0" xfId="0" applyNumberFormat="1" applyFont="1" applyFill="1" applyBorder="1" applyAlignment="1">
      <alignment horizontal="center" vertical="top"/>
    </xf>
    <xf numFmtId="0" fontId="5" fillId="0" borderId="0" xfId="0" applyNumberFormat="1" applyFont="1" applyFill="1" applyBorder="1" applyAlignment="1">
      <alignment horizontal="justify" vertical="top"/>
    </xf>
    <xf numFmtId="0" fontId="2" fillId="0" borderId="0" xfId="0" applyNumberFormat="1" applyFont="1" applyFill="1" applyBorder="1" applyAlignment="1">
      <alignment horizontal="justify" vertical="top"/>
    </xf>
    <xf numFmtId="49" fontId="2" fillId="0" borderId="0" xfId="0" applyNumberFormat="1" applyFont="1" applyFill="1" applyBorder="1" applyAlignment="1">
      <alignment horizontal="left"/>
    </xf>
    <xf numFmtId="0" fontId="13" fillId="0" borderId="23" xfId="0" applyNumberFormat="1" applyFont="1" applyFill="1" applyBorder="1" applyAlignment="1">
      <alignment horizontal="center" vertical="center" wrapText="1"/>
    </xf>
    <xf numFmtId="0" fontId="13" fillId="0" borderId="25" xfId="0" applyNumberFormat="1" applyFont="1" applyFill="1" applyBorder="1" applyAlignment="1">
      <alignment horizontal="center" vertical="center" wrapText="1"/>
    </xf>
    <xf numFmtId="49" fontId="39" fillId="0" borderId="23" xfId="0" applyNumberFormat="1" applyFont="1" applyFill="1" applyBorder="1" applyAlignment="1">
      <alignment horizontal="center" vertical="center"/>
    </xf>
    <xf numFmtId="49" fontId="39" fillId="0" borderId="24" xfId="0" applyNumberFormat="1" applyFont="1" applyFill="1" applyBorder="1" applyAlignment="1">
      <alignment horizontal="center" vertical="center"/>
    </xf>
    <xf numFmtId="49" fontId="39" fillId="0" borderId="3" xfId="0" applyNumberFormat="1" applyFont="1" applyFill="1" applyBorder="1" applyAlignment="1">
      <alignment horizontal="center" vertical="center"/>
    </xf>
    <xf numFmtId="0" fontId="7" fillId="0" borderId="0" xfId="0" applyNumberFormat="1" applyFont="1" applyBorder="1" applyAlignment="1">
      <alignment horizontal="center"/>
    </xf>
    <xf numFmtId="0" fontId="1" fillId="0" borderId="0" xfId="0" applyNumberFormat="1" applyFont="1" applyBorder="1" applyAlignment="1">
      <alignment horizontal="center"/>
    </xf>
    <xf numFmtId="0" fontId="15" fillId="0" borderId="23" xfId="0" applyNumberFormat="1" applyFont="1" applyFill="1" applyBorder="1" applyAlignment="1">
      <alignment horizontal="center" vertical="center"/>
    </xf>
    <xf numFmtId="0" fontId="15"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wrapText="1"/>
    </xf>
    <xf numFmtId="0" fontId="2" fillId="0" borderId="0" xfId="0" applyNumberFormat="1" applyFont="1" applyBorder="1" applyAlignment="1">
      <alignment horizontal="justify" wrapText="1"/>
    </xf>
    <xf numFmtId="0" fontId="5" fillId="0" borderId="0" xfId="0" applyNumberFormat="1" applyFont="1" applyBorder="1" applyAlignment="1">
      <alignment horizontal="justify" vertical="top" wrapText="1"/>
    </xf>
    <xf numFmtId="0" fontId="2" fillId="0" borderId="0" xfId="0" applyNumberFormat="1" applyFont="1" applyBorder="1" applyAlignment="1">
      <alignment horizontal="justify" vertical="top" wrapText="1"/>
    </xf>
    <xf numFmtId="0" fontId="5" fillId="0" borderId="0" xfId="0" applyNumberFormat="1" applyFont="1" applyBorder="1" applyAlignment="1">
      <alignment horizontal="center" wrapText="1"/>
    </xf>
    <xf numFmtId="0" fontId="15" fillId="0" borderId="0" xfId="0" applyNumberFormat="1" applyFont="1" applyFill="1" applyBorder="1" applyAlignment="1">
      <alignment horizontal="center" vertical="center" wrapText="1"/>
    </xf>
    <xf numFmtId="0" fontId="8" fillId="0" borderId="12" xfId="1" applyNumberFormat="1" applyFont="1" applyFill="1" applyBorder="1" applyAlignment="1">
      <alignment horizontal="center"/>
    </xf>
    <xf numFmtId="0" fontId="1" fillId="0" borderId="11" xfId="1" applyNumberFormat="1" applyFont="1" applyBorder="1" applyAlignment="1">
      <alignment horizontal="center" vertical="top"/>
    </xf>
    <xf numFmtId="0" fontId="1" fillId="0" borderId="0" xfId="1" applyNumberFormat="1" applyFont="1" applyFill="1" applyBorder="1" applyAlignment="1">
      <alignment horizontal="center" vertical="top"/>
    </xf>
    <xf numFmtId="0" fontId="37" fillId="0" borderId="14" xfId="1" applyFont="1" applyFill="1" applyBorder="1" applyAlignment="1">
      <alignment horizontal="center" vertical="center"/>
    </xf>
    <xf numFmtId="0" fontId="36" fillId="0" borderId="0" xfId="1" applyFont="1" applyFill="1" applyAlignment="1">
      <alignment horizontal="center" vertical="center" wrapText="1"/>
    </xf>
    <xf numFmtId="0" fontId="37" fillId="0" borderId="18" xfId="1" applyFont="1" applyFill="1" applyBorder="1" applyAlignment="1">
      <alignment horizontal="center" vertical="center" wrapText="1"/>
    </xf>
    <xf numFmtId="0" fontId="37" fillId="0" borderId="19" xfId="1" applyFont="1" applyFill="1" applyBorder="1" applyAlignment="1">
      <alignment horizontal="center" vertical="center" wrapText="1"/>
    </xf>
    <xf numFmtId="0" fontId="37" fillId="0" borderId="14" xfId="1" applyFont="1" applyFill="1" applyBorder="1" applyAlignment="1">
      <alignment horizontal="center" vertical="center" wrapText="1"/>
    </xf>
    <xf numFmtId="4" fontId="37" fillId="0" borderId="18" xfId="1" applyNumberFormat="1" applyFont="1" applyFill="1" applyBorder="1" applyAlignment="1">
      <alignment horizontal="center" vertical="center" wrapText="1"/>
    </xf>
    <xf numFmtId="4" fontId="37" fillId="0" borderId="19"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4" tint="-0.499984740745262"/>
    <pageSetUpPr fitToPage="1"/>
  </sheetPr>
  <dimension ref="A2:H115"/>
  <sheetViews>
    <sheetView tabSelected="1" zoomScaleNormal="100" zoomScalePageLayoutView="130" workbookViewId="0">
      <selection activeCell="E88" sqref="E88"/>
    </sheetView>
  </sheetViews>
  <sheetFormatPr defaultColWidth="0.85546875" defaultRowHeight="11.25"/>
  <cols>
    <col min="1" max="1" width="79.28515625" style="27" customWidth="1"/>
    <col min="2" max="2" width="8.7109375" style="27" customWidth="1"/>
    <col min="3" max="3" width="14.7109375" style="27" customWidth="1"/>
    <col min="4" max="4" width="11.28515625" style="3" customWidth="1"/>
    <col min="5" max="8" width="13.28515625" style="3" customWidth="1"/>
    <col min="9" max="9" width="15.28515625" style="3" customWidth="1"/>
    <col min="10" max="16384" width="0.85546875" style="3"/>
  </cols>
  <sheetData>
    <row r="2" spans="1:8" ht="15.75">
      <c r="E2" s="4"/>
      <c r="F2" s="304" t="s">
        <v>238</v>
      </c>
      <c r="G2" s="304"/>
      <c r="H2" s="304"/>
    </row>
    <row r="3" spans="1:8" ht="30" customHeight="1">
      <c r="E3" s="4"/>
      <c r="F3" s="312" t="s">
        <v>366</v>
      </c>
      <c r="G3" s="312"/>
      <c r="H3" s="312"/>
    </row>
    <row r="4" spans="1:8">
      <c r="E4" s="4"/>
      <c r="F4" s="302" t="s">
        <v>195</v>
      </c>
      <c r="G4" s="302"/>
      <c r="H4" s="302"/>
    </row>
    <row r="5" spans="1:8">
      <c r="E5" s="4"/>
      <c r="F5" s="10"/>
      <c r="G5" s="10"/>
      <c r="H5" s="10"/>
    </row>
    <row r="6" spans="1:8" ht="15.75">
      <c r="E6" s="4"/>
      <c r="F6" s="17"/>
      <c r="G6" s="298" t="s">
        <v>343</v>
      </c>
      <c r="H6" s="298"/>
    </row>
    <row r="7" spans="1:8" ht="12.75" customHeight="1">
      <c r="E7" s="4"/>
      <c r="F7" s="2" t="s">
        <v>15</v>
      </c>
      <c r="G7" s="302" t="s">
        <v>16</v>
      </c>
      <c r="H7" s="302"/>
    </row>
    <row r="8" spans="1:8" ht="12.75">
      <c r="E8" s="5"/>
      <c r="F8" s="311" t="s">
        <v>482</v>
      </c>
      <c r="G8" s="311"/>
      <c r="H8" s="311"/>
    </row>
    <row r="9" spans="1:8" ht="87" customHeight="1">
      <c r="A9" s="301" t="s">
        <v>239</v>
      </c>
      <c r="B9" s="301"/>
      <c r="C9" s="301"/>
      <c r="D9" s="301"/>
      <c r="E9" s="301"/>
      <c r="F9" s="301"/>
      <c r="G9" s="301"/>
      <c r="H9" s="301"/>
    </row>
    <row r="10" spans="1:8" ht="12.75" customHeight="1">
      <c r="A10" s="301" t="s">
        <v>487</v>
      </c>
      <c r="B10" s="301"/>
      <c r="C10" s="301"/>
      <c r="D10" s="301"/>
      <c r="E10" s="301"/>
      <c r="F10" s="301"/>
      <c r="G10" s="301"/>
      <c r="H10" s="301"/>
    </row>
    <row r="11" spans="1:8" ht="15.75">
      <c r="A11" s="301" t="s">
        <v>488</v>
      </c>
      <c r="B11" s="301"/>
      <c r="C11" s="301"/>
      <c r="D11" s="301"/>
      <c r="E11" s="301"/>
      <c r="F11" s="301"/>
      <c r="G11" s="313"/>
      <c r="H11" s="306" t="s">
        <v>17</v>
      </c>
    </row>
    <row r="12" spans="1:8" ht="18" customHeight="1">
      <c r="A12" s="304" t="s">
        <v>483</v>
      </c>
      <c r="B12" s="304"/>
      <c r="C12" s="304"/>
      <c r="D12" s="304"/>
      <c r="E12" s="304"/>
      <c r="F12" s="304"/>
      <c r="G12" s="305"/>
      <c r="H12" s="307"/>
    </row>
    <row r="13" spans="1:8" ht="12">
      <c r="G13" s="20" t="s">
        <v>196</v>
      </c>
      <c r="H13" s="12" t="s">
        <v>344</v>
      </c>
    </row>
    <row r="14" spans="1:8" ht="15.75">
      <c r="A14" s="34" t="s">
        <v>240</v>
      </c>
      <c r="B14" s="35"/>
      <c r="C14" s="35"/>
      <c r="D14" s="13"/>
      <c r="E14" s="13"/>
      <c r="F14" s="13"/>
      <c r="G14" s="20" t="s">
        <v>197</v>
      </c>
      <c r="H14" s="12" t="s">
        <v>266</v>
      </c>
    </row>
    <row r="15" spans="1:8" ht="28.5" customHeight="1">
      <c r="A15" s="303" t="s">
        <v>358</v>
      </c>
      <c r="B15" s="303"/>
      <c r="C15" s="303"/>
      <c r="D15" s="303"/>
      <c r="E15" s="303"/>
      <c r="F15" s="303"/>
      <c r="G15" s="20" t="s">
        <v>18</v>
      </c>
      <c r="H15" s="12" t="s">
        <v>345</v>
      </c>
    </row>
    <row r="16" spans="1:8" ht="12">
      <c r="A16" s="300" t="s">
        <v>200</v>
      </c>
      <c r="B16" s="300"/>
      <c r="C16" s="300"/>
      <c r="D16" s="300"/>
      <c r="E16" s="300"/>
      <c r="F16" s="300"/>
      <c r="G16" s="20" t="s">
        <v>198</v>
      </c>
      <c r="H16" s="12" t="s">
        <v>346</v>
      </c>
    </row>
    <row r="17" spans="1:8" ht="21.75" customHeight="1">
      <c r="A17" s="36" t="s">
        <v>232</v>
      </c>
      <c r="B17" s="298" t="s">
        <v>357</v>
      </c>
      <c r="C17" s="298"/>
      <c r="D17" s="298"/>
      <c r="E17" s="298"/>
      <c r="F17" s="298"/>
      <c r="G17" s="298"/>
      <c r="H17" s="11"/>
    </row>
    <row r="18" spans="1:8" ht="21.75" customHeight="1">
      <c r="A18" s="36" t="s">
        <v>233</v>
      </c>
      <c r="B18" s="299" t="s">
        <v>241</v>
      </c>
      <c r="C18" s="299"/>
      <c r="D18" s="299"/>
      <c r="E18" s="299"/>
      <c r="F18" s="299"/>
      <c r="G18" s="299"/>
      <c r="H18" s="11"/>
    </row>
    <row r="19" spans="1:8" ht="21.75" customHeight="1">
      <c r="A19" s="35" t="s">
        <v>199</v>
      </c>
      <c r="B19" s="37"/>
      <c r="C19" s="37"/>
      <c r="D19" s="15"/>
      <c r="E19" s="15"/>
      <c r="F19" s="15"/>
      <c r="G19" s="14"/>
      <c r="H19" s="11"/>
    </row>
    <row r="21" spans="1:8" ht="15.75">
      <c r="A21" s="301" t="s">
        <v>19</v>
      </c>
      <c r="B21" s="301"/>
      <c r="C21" s="301"/>
      <c r="D21" s="301"/>
      <c r="E21" s="301"/>
      <c r="F21" s="301"/>
      <c r="G21" s="301"/>
      <c r="H21" s="301"/>
    </row>
    <row r="23" spans="1:8" ht="12.75">
      <c r="A23" s="309" t="s">
        <v>0</v>
      </c>
      <c r="B23" s="310" t="s">
        <v>1</v>
      </c>
      <c r="C23" s="310" t="s">
        <v>242</v>
      </c>
      <c r="D23" s="308" t="s">
        <v>261</v>
      </c>
      <c r="E23" s="306" t="s">
        <v>6</v>
      </c>
      <c r="F23" s="306"/>
      <c r="G23" s="306"/>
      <c r="H23" s="306"/>
    </row>
    <row r="24" spans="1:8" ht="11.25" customHeight="1">
      <c r="A24" s="309"/>
      <c r="B24" s="310"/>
      <c r="C24" s="310"/>
      <c r="D24" s="308"/>
      <c r="E24" s="16" t="s">
        <v>436</v>
      </c>
      <c r="F24" s="16" t="s">
        <v>466</v>
      </c>
      <c r="G24" s="16" t="s">
        <v>489</v>
      </c>
      <c r="H24" s="308" t="s">
        <v>5</v>
      </c>
    </row>
    <row r="25" spans="1:8" ht="43.5" customHeight="1">
      <c r="A25" s="309"/>
      <c r="B25" s="310"/>
      <c r="C25" s="310"/>
      <c r="D25" s="308"/>
      <c r="E25" s="147" t="s">
        <v>2</v>
      </c>
      <c r="F25" s="147" t="s">
        <v>3</v>
      </c>
      <c r="G25" s="147" t="s">
        <v>4</v>
      </c>
      <c r="H25" s="308"/>
    </row>
    <row r="26" spans="1:8" ht="12.75">
      <c r="A26" s="38" t="s">
        <v>7</v>
      </c>
      <c r="B26" s="38" t="s">
        <v>8</v>
      </c>
      <c r="C26" s="38" t="s">
        <v>9</v>
      </c>
      <c r="D26" s="18" t="s">
        <v>10</v>
      </c>
      <c r="E26" s="18" t="s">
        <v>11</v>
      </c>
      <c r="F26" s="18" t="s">
        <v>12</v>
      </c>
      <c r="G26" s="18" t="s">
        <v>13</v>
      </c>
      <c r="H26" s="18" t="s">
        <v>14</v>
      </c>
    </row>
    <row r="27" spans="1:8" ht="15.75">
      <c r="A27" s="39" t="s">
        <v>243</v>
      </c>
      <c r="B27" s="188" t="s">
        <v>20</v>
      </c>
      <c r="C27" s="188" t="s">
        <v>21</v>
      </c>
      <c r="D27" s="242" t="s">
        <v>21</v>
      </c>
      <c r="E27" s="243">
        <f>Госзадание!E12+'Иная субсидия'!E12+Внебюджет!E12</f>
        <v>3727326.46</v>
      </c>
      <c r="F27" s="243">
        <v>0</v>
      </c>
      <c r="G27" s="243">
        <v>0</v>
      </c>
      <c r="H27" s="243">
        <v>0</v>
      </c>
    </row>
    <row r="28" spans="1:8" ht="15.75">
      <c r="A28" s="39" t="s">
        <v>244</v>
      </c>
      <c r="B28" s="188" t="s">
        <v>22</v>
      </c>
      <c r="C28" s="188" t="s">
        <v>21</v>
      </c>
      <c r="D28" s="242" t="s">
        <v>21</v>
      </c>
      <c r="E28" s="243">
        <f>Госзадание!E13+'Иная субсидия'!E13+Внебюджет!E13</f>
        <v>0</v>
      </c>
      <c r="F28" s="243">
        <v>0</v>
      </c>
      <c r="G28" s="243">
        <v>0</v>
      </c>
      <c r="H28" s="243">
        <v>0</v>
      </c>
    </row>
    <row r="29" spans="1:8" ht="12.75">
      <c r="A29" s="40" t="s">
        <v>23</v>
      </c>
      <c r="B29" s="189" t="s">
        <v>24</v>
      </c>
      <c r="C29" s="189"/>
      <c r="D29" s="242" t="s">
        <v>407</v>
      </c>
      <c r="E29" s="244">
        <f>Госзадание!E14+'Иная субсидия'!E14+Внебюджет!E14</f>
        <v>148760860</v>
      </c>
      <c r="F29" s="243">
        <v>0</v>
      </c>
      <c r="G29" s="243">
        <v>0</v>
      </c>
      <c r="H29" s="243">
        <v>0</v>
      </c>
    </row>
    <row r="30" spans="1:8" ht="25.5">
      <c r="A30" s="41" t="s">
        <v>245</v>
      </c>
      <c r="B30" s="189" t="s">
        <v>25</v>
      </c>
      <c r="C30" s="188" t="s">
        <v>26</v>
      </c>
      <c r="D30" s="242"/>
      <c r="E30" s="243">
        <f>Госзадание!E15+'Иная субсидия'!E15+Внебюджет!E15</f>
        <v>0</v>
      </c>
      <c r="F30" s="243">
        <v>0</v>
      </c>
      <c r="G30" s="243">
        <v>0</v>
      </c>
      <c r="H30" s="243">
        <v>0</v>
      </c>
    </row>
    <row r="31" spans="1:8" ht="12.75">
      <c r="A31" s="42" t="s">
        <v>27</v>
      </c>
      <c r="B31" s="188" t="s">
        <v>201</v>
      </c>
      <c r="C31" s="188"/>
      <c r="D31" s="242"/>
      <c r="E31" s="243">
        <f>Госзадание!E16+'Иная субсидия'!E16+Внебюджет!E16</f>
        <v>0</v>
      </c>
      <c r="F31" s="243">
        <v>0</v>
      </c>
      <c r="G31" s="243">
        <v>0</v>
      </c>
      <c r="H31" s="243">
        <v>0</v>
      </c>
    </row>
    <row r="32" spans="1:8" ht="12.75">
      <c r="A32" s="31" t="s">
        <v>28</v>
      </c>
      <c r="B32" s="189" t="s">
        <v>29</v>
      </c>
      <c r="C32" s="189" t="s">
        <v>30</v>
      </c>
      <c r="D32" s="245" t="s">
        <v>351</v>
      </c>
      <c r="E32" s="244">
        <f>SUM(E33:E35)</f>
        <v>101564280</v>
      </c>
      <c r="F32" s="243">
        <v>0</v>
      </c>
      <c r="G32" s="243">
        <v>0</v>
      </c>
      <c r="H32" s="243">
        <v>0</v>
      </c>
    </row>
    <row r="33" spans="1:8" ht="51">
      <c r="A33" s="28" t="s">
        <v>202</v>
      </c>
      <c r="B33" s="188" t="s">
        <v>31</v>
      </c>
      <c r="C33" s="188" t="s">
        <v>30</v>
      </c>
      <c r="D33" s="242" t="s">
        <v>351</v>
      </c>
      <c r="E33" s="243">
        <f>Госзадание!E18+'Иная субсидия'!E18+Внебюджет!E18</f>
        <v>100737880</v>
      </c>
      <c r="F33" s="243">
        <v>0</v>
      </c>
      <c r="G33" s="243">
        <v>0</v>
      </c>
      <c r="H33" s="243">
        <v>0</v>
      </c>
    </row>
    <row r="34" spans="1:8" ht="25.5">
      <c r="A34" s="28" t="s">
        <v>203</v>
      </c>
      <c r="B34" s="188" t="s">
        <v>204</v>
      </c>
      <c r="C34" s="188" t="s">
        <v>30</v>
      </c>
      <c r="D34" s="242"/>
      <c r="E34" s="243">
        <f>Госзадание!E19+'Иная субсидия'!E19+Внебюджет!E19</f>
        <v>0</v>
      </c>
      <c r="F34" s="243">
        <v>0</v>
      </c>
      <c r="G34" s="243">
        <v>0</v>
      </c>
      <c r="H34" s="243">
        <v>0</v>
      </c>
    </row>
    <row r="35" spans="1:8" s="25" customFormat="1" ht="38.25">
      <c r="A35" s="28" t="s">
        <v>463</v>
      </c>
      <c r="B35" s="188" t="s">
        <v>374</v>
      </c>
      <c r="C35" s="188" t="s">
        <v>30</v>
      </c>
      <c r="D35" s="242" t="s">
        <v>351</v>
      </c>
      <c r="E35" s="243">
        <f>Госзадание!E20</f>
        <v>826400</v>
      </c>
      <c r="F35" s="243">
        <v>0</v>
      </c>
      <c r="G35" s="243">
        <v>0</v>
      </c>
      <c r="H35" s="243">
        <v>0</v>
      </c>
    </row>
    <row r="36" spans="1:8" ht="12.75">
      <c r="A36" s="31" t="s">
        <v>32</v>
      </c>
      <c r="B36" s="188" t="s">
        <v>33</v>
      </c>
      <c r="C36" s="188" t="s">
        <v>34</v>
      </c>
      <c r="D36" s="242"/>
      <c r="E36" s="243">
        <f>Госзадание!E21+'Иная субсидия'!E20+Внебюджет!E21</f>
        <v>0</v>
      </c>
      <c r="F36" s="243">
        <v>0</v>
      </c>
      <c r="G36" s="243">
        <v>0</v>
      </c>
      <c r="H36" s="243">
        <v>0</v>
      </c>
    </row>
    <row r="37" spans="1:8" ht="12.75">
      <c r="A37" s="42" t="s">
        <v>27</v>
      </c>
      <c r="B37" s="188" t="s">
        <v>205</v>
      </c>
      <c r="C37" s="188" t="s">
        <v>34</v>
      </c>
      <c r="D37" s="242"/>
      <c r="E37" s="243">
        <f>Госзадание!E22+'Иная субсидия'!E21+Внебюджет!E22</f>
        <v>0</v>
      </c>
      <c r="F37" s="243">
        <v>0</v>
      </c>
      <c r="G37" s="243">
        <v>0</v>
      </c>
      <c r="H37" s="243">
        <v>0</v>
      </c>
    </row>
    <row r="38" spans="1:8" s="7" customFormat="1" ht="12.75">
      <c r="A38" s="31" t="s">
        <v>35</v>
      </c>
      <c r="B38" s="189" t="s">
        <v>36</v>
      </c>
      <c r="C38" s="189" t="s">
        <v>37</v>
      </c>
      <c r="D38" s="245" t="s">
        <v>375</v>
      </c>
      <c r="E38" s="244">
        <f>'Иная субсидия'!E14+Внебюджет!E23</f>
        <v>30196580</v>
      </c>
      <c r="F38" s="243">
        <v>0</v>
      </c>
      <c r="G38" s="243">
        <v>0</v>
      </c>
      <c r="H38" s="243">
        <v>0</v>
      </c>
    </row>
    <row r="39" spans="1:8" s="7" customFormat="1" ht="12.75">
      <c r="A39" s="28" t="s">
        <v>27</v>
      </c>
      <c r="B39" s="188"/>
      <c r="C39" s="188"/>
      <c r="D39" s="245"/>
      <c r="E39" s="243">
        <f>Госзадание!E24+'Иная субсидия'!E23+Внебюджет!E24</f>
        <v>0</v>
      </c>
      <c r="F39" s="243">
        <v>0</v>
      </c>
      <c r="G39" s="243">
        <v>0</v>
      </c>
      <c r="H39" s="243">
        <v>0</v>
      </c>
    </row>
    <row r="40" spans="1:8" s="7" customFormat="1" ht="12.75">
      <c r="A40" s="30" t="s">
        <v>41</v>
      </c>
      <c r="B40" s="188" t="s">
        <v>269</v>
      </c>
      <c r="C40" s="188" t="s">
        <v>37</v>
      </c>
      <c r="D40" s="242" t="s">
        <v>362</v>
      </c>
      <c r="E40" s="243">
        <f>'Иная субсидия'!E14</f>
        <v>30196580</v>
      </c>
      <c r="F40" s="243">
        <v>0</v>
      </c>
      <c r="G40" s="243">
        <v>0</v>
      </c>
      <c r="H40" s="243">
        <v>0</v>
      </c>
    </row>
    <row r="41" spans="1:8" ht="12.75">
      <c r="A41" s="28" t="s">
        <v>42</v>
      </c>
      <c r="B41" s="188" t="s">
        <v>270</v>
      </c>
      <c r="C41" s="188" t="s">
        <v>37</v>
      </c>
      <c r="D41" s="246"/>
      <c r="E41" s="243">
        <f>Госзадание!E26+'Иная субсидия'!E25+Внебюджет!E26</f>
        <v>0</v>
      </c>
      <c r="F41" s="243">
        <v>0</v>
      </c>
      <c r="G41" s="243">
        <v>0</v>
      </c>
      <c r="H41" s="243">
        <v>0</v>
      </c>
    </row>
    <row r="42" spans="1:8" s="25" customFormat="1" ht="12.75">
      <c r="A42" s="28" t="s">
        <v>453</v>
      </c>
      <c r="B42" s="188" t="s">
        <v>372</v>
      </c>
      <c r="C42" s="188" t="s">
        <v>37</v>
      </c>
      <c r="D42" s="242" t="s">
        <v>362</v>
      </c>
      <c r="E42" s="243">
        <f>Внебюджет!E27</f>
        <v>0</v>
      </c>
      <c r="F42" s="243"/>
      <c r="G42" s="243"/>
      <c r="H42" s="243"/>
    </row>
    <row r="43" spans="1:8" s="25" customFormat="1" ht="12.75">
      <c r="A43" s="28" t="s">
        <v>474</v>
      </c>
      <c r="B43" s="188" t="s">
        <v>475</v>
      </c>
      <c r="C43" s="188" t="s">
        <v>37</v>
      </c>
      <c r="D43" s="242" t="s">
        <v>371</v>
      </c>
      <c r="E43" s="243">
        <f>Внебюджет!E28</f>
        <v>0</v>
      </c>
      <c r="F43" s="243"/>
      <c r="G43" s="243"/>
      <c r="H43" s="243"/>
    </row>
    <row r="44" spans="1:8" ht="12.75">
      <c r="A44" s="31" t="s">
        <v>38</v>
      </c>
      <c r="B44" s="189" t="s">
        <v>39</v>
      </c>
      <c r="C44" s="189" t="s">
        <v>30</v>
      </c>
      <c r="D44" s="245" t="s">
        <v>351</v>
      </c>
      <c r="E44" s="244">
        <f>Внебюджет!E17+Внебюджет!E29</f>
        <v>17000000</v>
      </c>
      <c r="F44" s="243">
        <v>0</v>
      </c>
      <c r="G44" s="243">
        <v>0</v>
      </c>
      <c r="H44" s="243">
        <v>0</v>
      </c>
    </row>
    <row r="45" spans="1:8" ht="12.75">
      <c r="A45" s="30" t="s">
        <v>27</v>
      </c>
      <c r="B45" s="188"/>
      <c r="C45" s="188" t="s">
        <v>30</v>
      </c>
      <c r="D45" s="242" t="s">
        <v>351</v>
      </c>
      <c r="E45" s="243">
        <f>E44</f>
        <v>17000000</v>
      </c>
      <c r="F45" s="243">
        <v>0</v>
      </c>
      <c r="G45" s="243">
        <v>0</v>
      </c>
      <c r="H45" s="243">
        <v>0</v>
      </c>
    </row>
    <row r="46" spans="1:8" s="7" customFormat="1" ht="12.75">
      <c r="A46" s="31" t="s">
        <v>43</v>
      </c>
      <c r="B46" s="189" t="s">
        <v>44</v>
      </c>
      <c r="C46" s="189" t="s">
        <v>394</v>
      </c>
      <c r="D46" s="245" t="s">
        <v>393</v>
      </c>
      <c r="E46" s="243">
        <f>Госзадание!E29+'Иная субсидия'!E29+Внебюджет!E31</f>
        <v>0</v>
      </c>
      <c r="F46" s="243">
        <v>0</v>
      </c>
      <c r="G46" s="243">
        <v>0</v>
      </c>
      <c r="H46" s="243">
        <v>0</v>
      </c>
    </row>
    <row r="47" spans="1:8" s="7" customFormat="1" ht="12.75">
      <c r="A47" s="28" t="s">
        <v>27</v>
      </c>
      <c r="B47" s="188"/>
      <c r="C47" s="188"/>
      <c r="D47" s="245"/>
      <c r="E47" s="243">
        <f>Госзадание!E30+'Иная субсидия'!E30+Внебюджет!E32</f>
        <v>0</v>
      </c>
      <c r="F47" s="243">
        <v>0</v>
      </c>
      <c r="G47" s="243">
        <v>0</v>
      </c>
      <c r="H47" s="243">
        <v>0</v>
      </c>
    </row>
    <row r="48" spans="1:8" ht="15.75">
      <c r="A48" s="41" t="s">
        <v>246</v>
      </c>
      <c r="B48" s="188" t="s">
        <v>45</v>
      </c>
      <c r="C48" s="188" t="s">
        <v>21</v>
      </c>
      <c r="D48" s="242" t="s">
        <v>393</v>
      </c>
      <c r="E48" s="243">
        <v>0</v>
      </c>
      <c r="F48" s="243">
        <v>0</v>
      </c>
      <c r="G48" s="243">
        <v>0</v>
      </c>
      <c r="H48" s="243">
        <v>0</v>
      </c>
    </row>
    <row r="49" spans="1:8" ht="38.25">
      <c r="A49" s="28" t="s">
        <v>376</v>
      </c>
      <c r="B49" s="188" t="s">
        <v>46</v>
      </c>
      <c r="C49" s="188" t="s">
        <v>47</v>
      </c>
      <c r="D49" s="242"/>
      <c r="E49" s="243">
        <f>Госзадание!E32+'Иная субсидия'!E32+Внебюджет!E34</f>
        <v>0</v>
      </c>
      <c r="F49" s="243">
        <v>0</v>
      </c>
      <c r="G49" s="243">
        <v>0</v>
      </c>
      <c r="H49" s="243" t="s">
        <v>21</v>
      </c>
    </row>
    <row r="50" spans="1:8" ht="12.75">
      <c r="A50" s="250" t="s">
        <v>48</v>
      </c>
      <c r="B50" s="189" t="s">
        <v>49</v>
      </c>
      <c r="C50" s="189" t="s">
        <v>21</v>
      </c>
      <c r="D50" s="247"/>
      <c r="E50" s="244">
        <f>Госзадание!E33+'Иная субсидия'!E33+Внебюджет!E35</f>
        <v>152488186.46000001</v>
      </c>
      <c r="F50" s="243">
        <v>0</v>
      </c>
      <c r="G50" s="243">
        <v>0</v>
      </c>
      <c r="H50" s="243">
        <v>0</v>
      </c>
    </row>
    <row r="51" spans="1:8" ht="25.5">
      <c r="A51" s="42" t="s">
        <v>50</v>
      </c>
      <c r="B51" s="188" t="s">
        <v>51</v>
      </c>
      <c r="C51" s="188" t="s">
        <v>21</v>
      </c>
      <c r="D51" s="242" t="s">
        <v>400</v>
      </c>
      <c r="E51" s="243">
        <f>Госзадание!E34+'Иная субсидия'!E34+Внебюджет!E36</f>
        <v>92837210</v>
      </c>
      <c r="F51" s="243">
        <v>0</v>
      </c>
      <c r="G51" s="243">
        <v>0</v>
      </c>
      <c r="H51" s="243" t="s">
        <v>21</v>
      </c>
    </row>
    <row r="52" spans="1:8" ht="25.5">
      <c r="A52" s="28" t="s">
        <v>52</v>
      </c>
      <c r="B52" s="188" t="s">
        <v>53</v>
      </c>
      <c r="C52" s="188" t="s">
        <v>54</v>
      </c>
      <c r="D52" s="242" t="s">
        <v>387</v>
      </c>
      <c r="E52" s="243">
        <f>Госзадание!E35+'Иная субсидия'!E35+Внебюджет!E37</f>
        <v>68363450</v>
      </c>
      <c r="F52" s="243">
        <v>0</v>
      </c>
      <c r="G52" s="243">
        <v>0</v>
      </c>
      <c r="H52" s="243" t="s">
        <v>21</v>
      </c>
    </row>
    <row r="53" spans="1:8" ht="12.75">
      <c r="A53" s="28" t="s">
        <v>55</v>
      </c>
      <c r="B53" s="188" t="s">
        <v>56</v>
      </c>
      <c r="C53" s="188" t="s">
        <v>57</v>
      </c>
      <c r="D53" s="242" t="s">
        <v>402</v>
      </c>
      <c r="E53" s="243">
        <f>Госзадание!E36+'Иная субсидия'!E36+Внебюджет!E38</f>
        <v>500000</v>
      </c>
      <c r="F53" s="243">
        <v>0</v>
      </c>
      <c r="G53" s="243">
        <v>0</v>
      </c>
      <c r="H53" s="243" t="s">
        <v>21</v>
      </c>
    </row>
    <row r="54" spans="1:8" ht="25.5">
      <c r="A54" s="28" t="s">
        <v>443</v>
      </c>
      <c r="B54" s="188" t="s">
        <v>59</v>
      </c>
      <c r="C54" s="188" t="s">
        <v>60</v>
      </c>
      <c r="D54" s="242" t="s">
        <v>403</v>
      </c>
      <c r="E54" s="243">
        <f>Госзадание!E37+'Иная субсидия'!E37+Внебюджет!E39</f>
        <v>2630000</v>
      </c>
      <c r="F54" s="243">
        <v>0</v>
      </c>
      <c r="G54" s="243">
        <v>0</v>
      </c>
      <c r="H54" s="243" t="s">
        <v>21</v>
      </c>
    </row>
    <row r="55" spans="1:8" ht="25.5">
      <c r="A55" s="28" t="s">
        <v>61</v>
      </c>
      <c r="B55" s="188" t="s">
        <v>62</v>
      </c>
      <c r="C55" s="188" t="s">
        <v>63</v>
      </c>
      <c r="D55" s="242" t="s">
        <v>404</v>
      </c>
      <c r="E55" s="243">
        <f>Госзадание!E38+'Иная субсидия'!E38+Внебюджет!E40</f>
        <v>21343760</v>
      </c>
      <c r="F55" s="243">
        <v>0</v>
      </c>
      <c r="G55" s="243">
        <v>0</v>
      </c>
      <c r="H55" s="243" t="s">
        <v>21</v>
      </c>
    </row>
    <row r="56" spans="1:8" ht="25.5">
      <c r="A56" s="43" t="s">
        <v>212</v>
      </c>
      <c r="B56" s="188" t="s">
        <v>210</v>
      </c>
      <c r="C56" s="188" t="s">
        <v>63</v>
      </c>
      <c r="D56" s="242" t="s">
        <v>404</v>
      </c>
      <c r="E56" s="243">
        <f>E55</f>
        <v>21343760</v>
      </c>
      <c r="F56" s="243">
        <v>0</v>
      </c>
      <c r="G56" s="243">
        <v>0</v>
      </c>
      <c r="H56" s="243" t="s">
        <v>21</v>
      </c>
    </row>
    <row r="57" spans="1:8" ht="12.75">
      <c r="A57" s="43" t="s">
        <v>207</v>
      </c>
      <c r="B57" s="188" t="s">
        <v>211</v>
      </c>
      <c r="C57" s="188" t="s">
        <v>63</v>
      </c>
      <c r="D57" s="242" t="s">
        <v>405</v>
      </c>
      <c r="E57" s="243"/>
      <c r="F57" s="243">
        <v>0</v>
      </c>
      <c r="G57" s="243">
        <v>0</v>
      </c>
      <c r="H57" s="243" t="s">
        <v>21</v>
      </c>
    </row>
    <row r="58" spans="1:8" ht="25.5">
      <c r="A58" s="28" t="s">
        <v>208</v>
      </c>
      <c r="B58" s="188" t="s">
        <v>271</v>
      </c>
      <c r="C58" s="188" t="s">
        <v>213</v>
      </c>
      <c r="D58" s="242"/>
      <c r="E58" s="243">
        <f>Госзадание!E41+'Иная субсидия'!E41+Внебюджет!E43</f>
        <v>0</v>
      </c>
      <c r="F58" s="243">
        <v>0</v>
      </c>
      <c r="G58" s="243">
        <v>0</v>
      </c>
      <c r="H58" s="243" t="s">
        <v>21</v>
      </c>
    </row>
    <row r="59" spans="1:8" ht="12.75">
      <c r="A59" s="43" t="s">
        <v>27</v>
      </c>
      <c r="B59" s="188"/>
      <c r="C59" s="188"/>
      <c r="D59" s="242"/>
      <c r="E59" s="243">
        <f>Госзадание!E42+'Иная субсидия'!E42+Внебюджет!E44</f>
        <v>0</v>
      </c>
      <c r="F59" s="243">
        <v>0</v>
      </c>
      <c r="G59" s="243">
        <v>0</v>
      </c>
      <c r="H59" s="243" t="s">
        <v>21</v>
      </c>
    </row>
    <row r="60" spans="1:8" ht="12.75">
      <c r="A60" s="43" t="s">
        <v>209</v>
      </c>
      <c r="B60" s="188" t="s">
        <v>272</v>
      </c>
      <c r="C60" s="188" t="s">
        <v>213</v>
      </c>
      <c r="D60" s="242"/>
      <c r="E60" s="243">
        <f>Госзадание!E43+'Иная субсидия'!E43+Внебюджет!E45</f>
        <v>0</v>
      </c>
      <c r="F60" s="243">
        <v>0</v>
      </c>
      <c r="G60" s="243">
        <v>0</v>
      </c>
      <c r="H60" s="243" t="s">
        <v>21</v>
      </c>
    </row>
    <row r="61" spans="1:8" ht="12.75">
      <c r="A61" s="41" t="s">
        <v>64</v>
      </c>
      <c r="B61" s="188" t="s">
        <v>65</v>
      </c>
      <c r="C61" s="188" t="s">
        <v>66</v>
      </c>
      <c r="D61" s="242" t="s">
        <v>401</v>
      </c>
      <c r="E61" s="243">
        <f>Госзадание!E44+Внебюджет!E46+Расшифровка!F15</f>
        <v>11804700</v>
      </c>
      <c r="F61" s="243">
        <v>0</v>
      </c>
      <c r="G61" s="243">
        <v>0</v>
      </c>
      <c r="H61" s="243" t="s">
        <v>21</v>
      </c>
    </row>
    <row r="62" spans="1:8" ht="25.5">
      <c r="A62" s="28" t="s">
        <v>67</v>
      </c>
      <c r="B62" s="188" t="s">
        <v>68</v>
      </c>
      <c r="C62" s="188" t="s">
        <v>69</v>
      </c>
      <c r="D62" s="242" t="s">
        <v>401</v>
      </c>
      <c r="E62" s="243">
        <f>SUM(E64:E65)</f>
        <v>7804700</v>
      </c>
      <c r="F62" s="243">
        <v>0</v>
      </c>
      <c r="G62" s="243">
        <v>0</v>
      </c>
      <c r="H62" s="243" t="s">
        <v>21</v>
      </c>
    </row>
    <row r="63" spans="1:8" ht="12.75">
      <c r="A63" s="43" t="s">
        <v>101</v>
      </c>
      <c r="B63" s="188"/>
      <c r="C63" s="188"/>
      <c r="D63" s="242"/>
      <c r="E63" s="243">
        <f>Госзадание!E46+'Иная субсидия'!E46+Внебюджет!E48</f>
        <v>0</v>
      </c>
      <c r="F63" s="243">
        <v>0</v>
      </c>
      <c r="G63" s="243">
        <v>0</v>
      </c>
      <c r="H63" s="243" t="s">
        <v>21</v>
      </c>
    </row>
    <row r="64" spans="1:8" ht="51">
      <c r="A64" s="43" t="s">
        <v>450</v>
      </c>
      <c r="B64" s="188" t="s">
        <v>215</v>
      </c>
      <c r="C64" s="188" t="s">
        <v>216</v>
      </c>
      <c r="D64" s="242" t="s">
        <v>452</v>
      </c>
      <c r="E64" s="243">
        <f>Госзадание!E47+Внебюджет!E49+'Иная субсидия'!E47+'Иная субсидия'!E48+'Иная субсидия'!E51</f>
        <v>1882700</v>
      </c>
      <c r="F64" s="243">
        <v>0</v>
      </c>
      <c r="G64" s="243">
        <v>0</v>
      </c>
      <c r="H64" s="243" t="s">
        <v>21</v>
      </c>
    </row>
    <row r="65" spans="1:8" s="25" customFormat="1" ht="25.5">
      <c r="A65" s="43" t="s">
        <v>444</v>
      </c>
      <c r="B65" s="188" t="s">
        <v>391</v>
      </c>
      <c r="C65" s="188" t="s">
        <v>392</v>
      </c>
      <c r="D65" s="242" t="s">
        <v>396</v>
      </c>
      <c r="E65" s="243">
        <f>'Иная субсидия'!E49+'Иная субсидия'!E50</f>
        <v>5922000</v>
      </c>
      <c r="F65" s="243"/>
      <c r="G65" s="243"/>
      <c r="H65" s="243"/>
    </row>
    <row r="66" spans="1:8" ht="25.5">
      <c r="A66" s="28" t="s">
        <v>451</v>
      </c>
      <c r="B66" s="188" t="s">
        <v>71</v>
      </c>
      <c r="C66" s="188" t="s">
        <v>72</v>
      </c>
      <c r="D66" s="242" t="s">
        <v>439</v>
      </c>
      <c r="E66" s="243">
        <f>Госзадание!E48+'Иная субсидия'!E53+'Иная субсидия'!E52+Внебюджет!E50</f>
        <v>4000000</v>
      </c>
      <c r="F66" s="243">
        <v>0</v>
      </c>
      <c r="G66" s="243">
        <v>0</v>
      </c>
      <c r="H66" s="243" t="s">
        <v>21</v>
      </c>
    </row>
    <row r="67" spans="1:8" ht="38.25">
      <c r="A67" s="28" t="s">
        <v>73</v>
      </c>
      <c r="B67" s="188" t="s">
        <v>74</v>
      </c>
      <c r="C67" s="188" t="s">
        <v>75</v>
      </c>
      <c r="D67" s="242" t="s">
        <v>349</v>
      </c>
      <c r="E67" s="243">
        <f>Госзадание!E49+'Иная субсидия'!E54+Внебюджет!E51</f>
        <v>0</v>
      </c>
      <c r="F67" s="243">
        <v>0</v>
      </c>
      <c r="G67" s="243">
        <v>0</v>
      </c>
      <c r="H67" s="243" t="s">
        <v>21</v>
      </c>
    </row>
    <row r="68" spans="1:8" ht="12.75">
      <c r="A68" s="28" t="s">
        <v>273</v>
      </c>
      <c r="B68" s="188" t="s">
        <v>217</v>
      </c>
      <c r="C68" s="188" t="s">
        <v>218</v>
      </c>
      <c r="D68" s="242"/>
      <c r="E68" s="243">
        <f>Госзадание!E50+'Иная субсидия'!E55+Внебюджет!E52</f>
        <v>0</v>
      </c>
      <c r="F68" s="243">
        <v>0</v>
      </c>
      <c r="G68" s="243">
        <v>0</v>
      </c>
      <c r="H68" s="243" t="s">
        <v>21</v>
      </c>
    </row>
    <row r="69" spans="1:8" ht="12.75">
      <c r="A69" s="41" t="s">
        <v>76</v>
      </c>
      <c r="B69" s="188" t="s">
        <v>77</v>
      </c>
      <c r="C69" s="188" t="s">
        <v>78</v>
      </c>
      <c r="D69" s="242" t="s">
        <v>395</v>
      </c>
      <c r="E69" s="243">
        <f>Госзадание!E51+'Иная субсидия'!E56+Внебюджет!E53</f>
        <v>1856320</v>
      </c>
      <c r="F69" s="243">
        <v>0</v>
      </c>
      <c r="G69" s="243">
        <v>0</v>
      </c>
      <c r="H69" s="243" t="s">
        <v>21</v>
      </c>
    </row>
    <row r="70" spans="1:8" ht="25.5">
      <c r="A70" s="28" t="s">
        <v>79</v>
      </c>
      <c r="B70" s="188" t="s">
        <v>80</v>
      </c>
      <c r="C70" s="188" t="s">
        <v>81</v>
      </c>
      <c r="D70" s="242" t="s">
        <v>353</v>
      </c>
      <c r="E70" s="243">
        <f>Госзадание!E52+'Иная субсидия'!E57+Внебюджет!E54</f>
        <v>1800000</v>
      </c>
      <c r="F70" s="243">
        <v>0</v>
      </c>
      <c r="G70" s="243">
        <v>0</v>
      </c>
      <c r="H70" s="243" t="s">
        <v>21</v>
      </c>
    </row>
    <row r="71" spans="1:8" ht="25.5">
      <c r="A71" s="28" t="s">
        <v>82</v>
      </c>
      <c r="B71" s="188" t="s">
        <v>83</v>
      </c>
      <c r="C71" s="188" t="s">
        <v>84</v>
      </c>
      <c r="D71" s="242" t="s">
        <v>353</v>
      </c>
      <c r="E71" s="243">
        <f>Госзадание!E53+'Иная субсидия'!E58+Внебюджет!E55</f>
        <v>1320</v>
      </c>
      <c r="F71" s="243">
        <v>0</v>
      </c>
      <c r="G71" s="243">
        <v>0</v>
      </c>
      <c r="H71" s="243" t="s">
        <v>21</v>
      </c>
    </row>
    <row r="72" spans="1:8" ht="12.75">
      <c r="A72" s="28" t="s">
        <v>85</v>
      </c>
      <c r="B72" s="188" t="s">
        <v>86</v>
      </c>
      <c r="C72" s="188" t="s">
        <v>87</v>
      </c>
      <c r="D72" s="242" t="s">
        <v>406</v>
      </c>
      <c r="E72" s="243">
        <f>Госзадание!E54+'Иная субсидия'!E59+Внебюджет!E56</f>
        <v>55000</v>
      </c>
      <c r="F72" s="243">
        <v>0</v>
      </c>
      <c r="G72" s="243">
        <v>0</v>
      </c>
      <c r="H72" s="243" t="s">
        <v>21</v>
      </c>
    </row>
    <row r="73" spans="1:8" ht="12.75">
      <c r="A73" s="41" t="s">
        <v>219</v>
      </c>
      <c r="B73" s="188" t="s">
        <v>220</v>
      </c>
      <c r="C73" s="188" t="s">
        <v>206</v>
      </c>
      <c r="D73" s="242"/>
      <c r="E73" s="243">
        <f>Госзадание!E55+'Иная субсидия'!E60+Внебюджет!E57</f>
        <v>0</v>
      </c>
      <c r="F73" s="243">
        <v>0</v>
      </c>
      <c r="G73" s="243">
        <v>0</v>
      </c>
      <c r="H73" s="243" t="s">
        <v>21</v>
      </c>
    </row>
    <row r="74" spans="1:8" ht="12.75">
      <c r="A74" s="28" t="s">
        <v>101</v>
      </c>
      <c r="B74" s="188"/>
      <c r="C74" s="188"/>
      <c r="D74" s="242"/>
      <c r="E74" s="243">
        <f>Госзадание!E56+'Иная субсидия'!E61+Внебюджет!E58</f>
        <v>0</v>
      </c>
      <c r="F74" s="243">
        <v>0</v>
      </c>
      <c r="G74" s="243">
        <v>0</v>
      </c>
      <c r="H74" s="243" t="s">
        <v>21</v>
      </c>
    </row>
    <row r="75" spans="1:8" ht="12.75">
      <c r="A75" s="28" t="s">
        <v>274</v>
      </c>
      <c r="B75" s="188" t="s">
        <v>222</v>
      </c>
      <c r="C75" s="188" t="s">
        <v>280</v>
      </c>
      <c r="D75" s="242"/>
      <c r="E75" s="243">
        <f>Госзадание!E57+'Иная субсидия'!E62+Внебюджет!E59</f>
        <v>0</v>
      </c>
      <c r="F75" s="243">
        <v>0</v>
      </c>
      <c r="G75" s="243">
        <v>0</v>
      </c>
      <c r="H75" s="243" t="s">
        <v>21</v>
      </c>
    </row>
    <row r="76" spans="1:8" ht="12.75">
      <c r="A76" s="28" t="s">
        <v>275</v>
      </c>
      <c r="B76" s="188" t="s">
        <v>224</v>
      </c>
      <c r="C76" s="188" t="s">
        <v>281</v>
      </c>
      <c r="D76" s="242"/>
      <c r="E76" s="243">
        <f>Госзадание!E58+'Иная субсидия'!E63+Внебюджет!E60</f>
        <v>0</v>
      </c>
      <c r="F76" s="243">
        <v>0</v>
      </c>
      <c r="G76" s="243">
        <v>0</v>
      </c>
      <c r="H76" s="243" t="s">
        <v>21</v>
      </c>
    </row>
    <row r="77" spans="1:8" ht="25.5">
      <c r="A77" s="28" t="s">
        <v>276</v>
      </c>
      <c r="B77" s="188" t="s">
        <v>226</v>
      </c>
      <c r="C77" s="188" t="s">
        <v>282</v>
      </c>
      <c r="D77" s="242"/>
      <c r="E77" s="243">
        <f>Госзадание!E59+'Иная субсидия'!E64+Внебюджет!E61</f>
        <v>0</v>
      </c>
      <c r="F77" s="243">
        <v>0</v>
      </c>
      <c r="G77" s="243">
        <v>0</v>
      </c>
      <c r="H77" s="243" t="s">
        <v>21</v>
      </c>
    </row>
    <row r="78" spans="1:8" ht="12.75">
      <c r="A78" s="28" t="s">
        <v>221</v>
      </c>
      <c r="B78" s="188" t="s">
        <v>277</v>
      </c>
      <c r="C78" s="188" t="s">
        <v>227</v>
      </c>
      <c r="D78" s="242"/>
      <c r="E78" s="243">
        <f>Госзадание!E60+'Иная субсидия'!E65+Внебюджет!E62</f>
        <v>0</v>
      </c>
      <c r="F78" s="243">
        <v>0</v>
      </c>
      <c r="G78" s="243">
        <v>0</v>
      </c>
      <c r="H78" s="243" t="s">
        <v>21</v>
      </c>
    </row>
    <row r="79" spans="1:8" ht="12.75">
      <c r="A79" s="28" t="s">
        <v>223</v>
      </c>
      <c r="B79" s="188" t="s">
        <v>278</v>
      </c>
      <c r="C79" s="188" t="s">
        <v>228</v>
      </c>
      <c r="D79" s="242"/>
      <c r="E79" s="243">
        <f>Госзадание!E61+'Иная субсидия'!E66+Внебюджет!E63</f>
        <v>0</v>
      </c>
      <c r="F79" s="243">
        <v>0</v>
      </c>
      <c r="G79" s="243">
        <v>0</v>
      </c>
      <c r="H79" s="243" t="s">
        <v>21</v>
      </c>
    </row>
    <row r="80" spans="1:8" ht="25.5">
      <c r="A80" s="28" t="s">
        <v>225</v>
      </c>
      <c r="B80" s="188" t="s">
        <v>279</v>
      </c>
      <c r="C80" s="188" t="s">
        <v>229</v>
      </c>
      <c r="D80" s="242"/>
      <c r="E80" s="243">
        <f>Госзадание!E62+'Иная субсидия'!E67+Внебюджет!E64</f>
        <v>0</v>
      </c>
      <c r="F80" s="243">
        <v>0</v>
      </c>
      <c r="G80" s="243">
        <v>0</v>
      </c>
      <c r="H80" s="243" t="s">
        <v>21</v>
      </c>
    </row>
    <row r="81" spans="1:8" ht="12.75">
      <c r="A81" s="41" t="s">
        <v>88</v>
      </c>
      <c r="B81" s="188" t="s">
        <v>89</v>
      </c>
      <c r="C81" s="188" t="s">
        <v>21</v>
      </c>
      <c r="D81" s="242" t="s">
        <v>354</v>
      </c>
      <c r="E81" s="243">
        <f>Госзадание!E63+'Иная субсидия'!E68+Внебюджет!E65</f>
        <v>0</v>
      </c>
      <c r="F81" s="243">
        <v>0</v>
      </c>
      <c r="G81" s="243">
        <v>0</v>
      </c>
      <c r="H81" s="243" t="s">
        <v>21</v>
      </c>
    </row>
    <row r="82" spans="1:8" ht="25.5">
      <c r="A82" s="28" t="s">
        <v>90</v>
      </c>
      <c r="B82" s="188" t="s">
        <v>91</v>
      </c>
      <c r="C82" s="188" t="s">
        <v>92</v>
      </c>
      <c r="D82" s="242" t="s">
        <v>354</v>
      </c>
      <c r="E82" s="243">
        <f>Госзадание!E64+'Иная субсидия'!E69+Внебюджет!E66</f>
        <v>0</v>
      </c>
      <c r="F82" s="243">
        <v>0</v>
      </c>
      <c r="G82" s="243">
        <v>0</v>
      </c>
      <c r="H82" s="243">
        <v>0</v>
      </c>
    </row>
    <row r="83" spans="1:8" ht="15.75">
      <c r="A83" s="249" t="s">
        <v>247</v>
      </c>
      <c r="B83" s="188" t="s">
        <v>93</v>
      </c>
      <c r="C83" s="188" t="s">
        <v>21</v>
      </c>
      <c r="D83" s="247"/>
      <c r="E83" s="243">
        <f>Госзадание!E65+Внебюджет!E67+'Иная субсидия'!E70</f>
        <v>45989956.460000001</v>
      </c>
      <c r="F83" s="243">
        <v>0</v>
      </c>
      <c r="G83" s="243">
        <v>0</v>
      </c>
      <c r="H83" s="243">
        <v>0</v>
      </c>
    </row>
    <row r="84" spans="1:8" ht="25.5">
      <c r="A84" s="28" t="s">
        <v>377</v>
      </c>
      <c r="B84" s="188" t="s">
        <v>94</v>
      </c>
      <c r="C84" s="188" t="s">
        <v>95</v>
      </c>
      <c r="D84" s="242"/>
      <c r="E84" s="243">
        <f>Госзадание!E66+'Иная субсидия'!E71+Внебюджет!E68</f>
        <v>0</v>
      </c>
      <c r="F84" s="243">
        <v>0</v>
      </c>
      <c r="G84" s="243">
        <v>0</v>
      </c>
      <c r="H84" s="243">
        <v>0</v>
      </c>
    </row>
    <row r="85" spans="1:8" ht="25.5">
      <c r="A85" s="28" t="s">
        <v>96</v>
      </c>
      <c r="B85" s="188" t="s">
        <v>97</v>
      </c>
      <c r="C85" s="188" t="s">
        <v>98</v>
      </c>
      <c r="D85" s="242" t="s">
        <v>364</v>
      </c>
      <c r="E85" s="243">
        <f>Госзадание!I67+'Иная субсидия'!E72+Внебюджет!E69</f>
        <v>18791880</v>
      </c>
      <c r="F85" s="243">
        <v>0</v>
      </c>
      <c r="G85" s="243">
        <v>0</v>
      </c>
      <c r="H85" s="243">
        <v>0</v>
      </c>
    </row>
    <row r="86" spans="1:8" s="21" customFormat="1" ht="41.25" customHeight="1">
      <c r="A86" s="248" t="s">
        <v>369</v>
      </c>
      <c r="B86" s="188" t="s">
        <v>99</v>
      </c>
      <c r="C86" s="188" t="s">
        <v>100</v>
      </c>
      <c r="D86" s="247" t="s">
        <v>363</v>
      </c>
      <c r="E86" s="243">
        <f>Госзадание!E68+Внебюджет!E70+'Иная субсидия'!E73</f>
        <v>21527946.460000001</v>
      </c>
      <c r="F86" s="243">
        <v>0</v>
      </c>
      <c r="G86" s="243">
        <v>0</v>
      </c>
      <c r="H86" s="243">
        <v>0</v>
      </c>
    </row>
    <row r="87" spans="1:8" s="21" customFormat="1" ht="25.5">
      <c r="A87" s="248" t="s">
        <v>378</v>
      </c>
      <c r="B87" s="188" t="s">
        <v>454</v>
      </c>
      <c r="C87" s="188" t="s">
        <v>379</v>
      </c>
      <c r="D87" s="247"/>
      <c r="E87" s="243"/>
      <c r="F87" s="243">
        <v>0</v>
      </c>
      <c r="G87" s="243">
        <v>0</v>
      </c>
      <c r="H87" s="243">
        <v>0</v>
      </c>
    </row>
    <row r="88" spans="1:8" s="21" customFormat="1" ht="12.75">
      <c r="A88" s="248" t="s">
        <v>370</v>
      </c>
      <c r="B88" s="188" t="s">
        <v>380</v>
      </c>
      <c r="C88" s="188" t="s">
        <v>367</v>
      </c>
      <c r="D88" s="247" t="s">
        <v>368</v>
      </c>
      <c r="E88" s="243">
        <f>Госзадание!E70+'Иная субсидия'!E75+Внебюджет!E72</f>
        <v>5670130</v>
      </c>
      <c r="F88" s="243">
        <v>0</v>
      </c>
      <c r="G88" s="243">
        <v>0</v>
      </c>
      <c r="H88" s="243">
        <v>0</v>
      </c>
    </row>
    <row r="89" spans="1:8" ht="12.75">
      <c r="A89" s="45" t="s">
        <v>101</v>
      </c>
      <c r="B89" s="188"/>
      <c r="C89" s="188"/>
      <c r="D89" s="242"/>
      <c r="E89" s="243">
        <f>Госзадание!E71+'Иная субсидия'!E75+Внебюджет!E73</f>
        <v>0</v>
      </c>
      <c r="F89" s="243">
        <v>0</v>
      </c>
      <c r="G89" s="243">
        <v>0</v>
      </c>
      <c r="H89" s="243">
        <v>0</v>
      </c>
    </row>
    <row r="90" spans="1:8" ht="18" customHeight="1">
      <c r="A90" s="248" t="s">
        <v>102</v>
      </c>
      <c r="B90" s="188" t="s">
        <v>381</v>
      </c>
      <c r="C90" s="188" t="s">
        <v>104</v>
      </c>
      <c r="D90" s="242"/>
      <c r="E90" s="243">
        <f>Госзадание!E72+'Иная субсидия'!E76+Внебюджет!E74</f>
        <v>0</v>
      </c>
      <c r="F90" s="243">
        <v>0</v>
      </c>
      <c r="G90" s="243">
        <v>0</v>
      </c>
      <c r="H90" s="243">
        <v>0</v>
      </c>
    </row>
    <row r="91" spans="1:8" ht="38.25">
      <c r="A91" s="43" t="s">
        <v>105</v>
      </c>
      <c r="B91" s="188" t="s">
        <v>382</v>
      </c>
      <c r="C91" s="188" t="s">
        <v>106</v>
      </c>
      <c r="D91" s="242"/>
      <c r="E91" s="243">
        <f>Госзадание!E73+'Иная субсидия'!E77+Внебюджет!E75</f>
        <v>0</v>
      </c>
      <c r="F91" s="243">
        <v>0</v>
      </c>
      <c r="G91" s="243">
        <v>0</v>
      </c>
      <c r="H91" s="243">
        <v>0</v>
      </c>
    </row>
    <row r="92" spans="1:8" ht="25.5">
      <c r="A92" s="43" t="s">
        <v>107</v>
      </c>
      <c r="B92" s="188" t="s">
        <v>383</v>
      </c>
      <c r="C92" s="188" t="s">
        <v>108</v>
      </c>
      <c r="D92" s="242"/>
      <c r="E92" s="243">
        <f>Госзадание!E74+'Иная субсидия'!E78+Внебюджет!E76</f>
        <v>0</v>
      </c>
      <c r="F92" s="243">
        <v>0</v>
      </c>
      <c r="G92" s="243">
        <v>0</v>
      </c>
      <c r="H92" s="243">
        <v>0</v>
      </c>
    </row>
    <row r="93" spans="1:8" ht="15.75">
      <c r="A93" s="40" t="s">
        <v>248</v>
      </c>
      <c r="B93" s="189" t="s">
        <v>109</v>
      </c>
      <c r="C93" s="189" t="s">
        <v>110</v>
      </c>
      <c r="D93" s="242"/>
      <c r="E93" s="243">
        <f>Госзадание!E75+'Иная субсидия'!E79+Внебюджет!E77</f>
        <v>0</v>
      </c>
      <c r="F93" s="243">
        <v>0</v>
      </c>
      <c r="G93" s="243">
        <v>0</v>
      </c>
      <c r="H93" s="243" t="s">
        <v>21</v>
      </c>
    </row>
    <row r="94" spans="1:8" ht="28.5">
      <c r="A94" s="42" t="s">
        <v>249</v>
      </c>
      <c r="B94" s="188" t="s">
        <v>111</v>
      </c>
      <c r="C94" s="188"/>
      <c r="D94" s="242"/>
      <c r="E94" s="243">
        <f>Госзадание!E76+'Иная субсидия'!E80+Внебюджет!E78</f>
        <v>0</v>
      </c>
      <c r="F94" s="243">
        <v>0</v>
      </c>
      <c r="G94" s="243">
        <v>0</v>
      </c>
      <c r="H94" s="243" t="s">
        <v>21</v>
      </c>
    </row>
    <row r="95" spans="1:8" ht="15.75">
      <c r="A95" s="42" t="s">
        <v>250</v>
      </c>
      <c r="B95" s="188" t="s">
        <v>112</v>
      </c>
      <c r="C95" s="188"/>
      <c r="D95" s="242"/>
      <c r="E95" s="243">
        <f>Госзадание!E77+'Иная субсидия'!E81+Внебюджет!E79</f>
        <v>0</v>
      </c>
      <c r="F95" s="243">
        <v>0</v>
      </c>
      <c r="G95" s="243">
        <v>0</v>
      </c>
      <c r="H95" s="243" t="s">
        <v>21</v>
      </c>
    </row>
    <row r="96" spans="1:8" ht="15.75">
      <c r="A96" s="42" t="s">
        <v>251</v>
      </c>
      <c r="B96" s="188" t="s">
        <v>113</v>
      </c>
      <c r="C96" s="188"/>
      <c r="D96" s="242"/>
      <c r="E96" s="243">
        <f>Госзадание!E78+'Иная субсидия'!E82+Внебюджет!E80</f>
        <v>0</v>
      </c>
      <c r="F96" s="243">
        <v>0</v>
      </c>
      <c r="G96" s="243">
        <v>0</v>
      </c>
      <c r="H96" s="243" t="s">
        <v>21</v>
      </c>
    </row>
    <row r="97" spans="1:8" ht="15.75">
      <c r="A97" s="40" t="s">
        <v>252</v>
      </c>
      <c r="B97" s="189" t="s">
        <v>114</v>
      </c>
      <c r="C97" s="189" t="s">
        <v>21</v>
      </c>
      <c r="D97" s="242"/>
      <c r="E97" s="243">
        <f>Госзадание!E79+'Иная субсидия'!E83+Внебюджет!E81</f>
        <v>0</v>
      </c>
      <c r="F97" s="243">
        <v>0</v>
      </c>
      <c r="G97" s="243">
        <v>0</v>
      </c>
      <c r="H97" s="243" t="s">
        <v>21</v>
      </c>
    </row>
    <row r="98" spans="1:8" ht="25.5">
      <c r="A98" s="42" t="s">
        <v>115</v>
      </c>
      <c r="B98" s="188" t="s">
        <v>116</v>
      </c>
      <c r="C98" s="188" t="s">
        <v>117</v>
      </c>
      <c r="D98" s="242"/>
      <c r="E98" s="243">
        <f>Госзадание!E80+'Иная субсидия'!E84+Внебюджет!E82</f>
        <v>0</v>
      </c>
      <c r="F98" s="243">
        <v>0</v>
      </c>
      <c r="G98" s="243">
        <v>0</v>
      </c>
      <c r="H98" s="243" t="s">
        <v>21</v>
      </c>
    </row>
    <row r="99" spans="1:8" ht="11.25" customHeight="1">
      <c r="A99" s="25"/>
      <c r="B99" s="25"/>
      <c r="C99" s="25"/>
      <c r="D99" s="25"/>
      <c r="E99" s="25"/>
      <c r="F99" s="25"/>
      <c r="G99" s="25"/>
      <c r="H99" s="25"/>
    </row>
    <row r="100" spans="1:8" ht="3" customHeight="1"/>
    <row r="101" spans="1:8" s="6" customFormat="1" ht="11.25" customHeight="1">
      <c r="A101" s="46" t="s">
        <v>172</v>
      </c>
      <c r="B101" s="47"/>
      <c r="C101" s="47"/>
    </row>
    <row r="102" spans="1:8" s="6" customFormat="1" ht="11.25" customHeight="1">
      <c r="A102" s="46" t="s">
        <v>173</v>
      </c>
      <c r="B102" s="47"/>
      <c r="C102" s="47"/>
    </row>
    <row r="103" spans="1:8" s="6" customFormat="1" ht="11.25" customHeight="1">
      <c r="A103" s="46" t="s">
        <v>174</v>
      </c>
      <c r="B103" s="47"/>
      <c r="C103" s="47"/>
    </row>
    <row r="104" spans="1:8" s="6" customFormat="1" ht="10.5" customHeight="1">
      <c r="A104" s="46" t="s">
        <v>175</v>
      </c>
      <c r="B104" s="47"/>
      <c r="C104" s="47"/>
    </row>
    <row r="105" spans="1:8" s="6" customFormat="1" ht="10.5" customHeight="1">
      <c r="A105" s="46" t="s">
        <v>176</v>
      </c>
      <c r="B105" s="47"/>
      <c r="C105" s="47"/>
    </row>
    <row r="106" spans="1:8" s="6" customFormat="1" ht="10.5" customHeight="1">
      <c r="A106" s="46" t="s">
        <v>177</v>
      </c>
      <c r="B106" s="47"/>
      <c r="C106" s="47"/>
    </row>
    <row r="107" spans="1:8" s="6" customFormat="1" ht="19.5" customHeight="1">
      <c r="A107" s="314" t="s">
        <v>178</v>
      </c>
      <c r="B107" s="314"/>
      <c r="C107" s="314"/>
      <c r="D107" s="314"/>
      <c r="E107" s="314"/>
      <c r="F107" s="314"/>
      <c r="G107" s="314"/>
      <c r="H107" s="314"/>
    </row>
    <row r="108" spans="1:8" s="6" customFormat="1" ht="10.5" customHeight="1">
      <c r="A108" s="46" t="s">
        <v>179</v>
      </c>
      <c r="B108" s="47"/>
      <c r="C108" s="47"/>
    </row>
    <row r="109" spans="1:8" s="6" customFormat="1" ht="30" customHeight="1">
      <c r="A109" s="314" t="s">
        <v>180</v>
      </c>
      <c r="B109" s="314"/>
      <c r="C109" s="314"/>
      <c r="D109" s="314"/>
      <c r="E109" s="314"/>
      <c r="F109" s="314"/>
      <c r="G109" s="314"/>
      <c r="H109" s="314"/>
    </row>
    <row r="110" spans="1:8" s="6" customFormat="1" ht="19.5" customHeight="1">
      <c r="A110" s="314" t="s">
        <v>181</v>
      </c>
      <c r="B110" s="314"/>
      <c r="C110" s="314"/>
      <c r="D110" s="314"/>
      <c r="E110" s="314"/>
      <c r="F110" s="314"/>
      <c r="G110" s="314"/>
      <c r="H110" s="314"/>
    </row>
    <row r="111" spans="1:8" s="6" customFormat="1" ht="30" customHeight="1">
      <c r="A111" s="314" t="s">
        <v>182</v>
      </c>
      <c r="B111" s="314"/>
      <c r="C111" s="314"/>
      <c r="D111" s="314"/>
      <c r="E111" s="314"/>
      <c r="F111" s="314"/>
      <c r="G111" s="314"/>
      <c r="H111" s="314"/>
    </row>
    <row r="112" spans="1:8" s="6" customFormat="1" ht="23.25" customHeight="1">
      <c r="A112" s="315" t="s">
        <v>183</v>
      </c>
      <c r="B112" s="315"/>
      <c r="C112" s="315"/>
      <c r="D112" s="315"/>
      <c r="E112" s="315"/>
      <c r="F112" s="315"/>
      <c r="G112" s="315"/>
      <c r="H112" s="315"/>
    </row>
    <row r="113" spans="1:8" s="6" customFormat="1" ht="11.25" customHeight="1">
      <c r="A113" s="46" t="s">
        <v>184</v>
      </c>
      <c r="B113" s="47"/>
      <c r="C113" s="47"/>
    </row>
    <row r="114" spans="1:8" s="6" customFormat="1" ht="33" customHeight="1">
      <c r="A114" s="314" t="s">
        <v>185</v>
      </c>
      <c r="B114" s="314"/>
      <c r="C114" s="314"/>
      <c r="D114" s="314"/>
      <c r="E114" s="314"/>
      <c r="F114" s="314"/>
      <c r="G114" s="314"/>
      <c r="H114" s="314"/>
    </row>
    <row r="115" spans="1:8" ht="3" customHeight="1"/>
  </sheetData>
  <mergeCells count="28">
    <mergeCell ref="A114:H114"/>
    <mergeCell ref="A107:H107"/>
    <mergeCell ref="A109:H109"/>
    <mergeCell ref="A110:H110"/>
    <mergeCell ref="A111:H111"/>
    <mergeCell ref="A112:H112"/>
    <mergeCell ref="F2:H2"/>
    <mergeCell ref="F4:H4"/>
    <mergeCell ref="F8:H8"/>
    <mergeCell ref="F3:H3"/>
    <mergeCell ref="A11:G11"/>
    <mergeCell ref="H24:H25"/>
    <mergeCell ref="A21:H21"/>
    <mergeCell ref="A23:A25"/>
    <mergeCell ref="B23:B25"/>
    <mergeCell ref="C23:C25"/>
    <mergeCell ref="D23:D25"/>
    <mergeCell ref="E23:H23"/>
    <mergeCell ref="B17:G17"/>
    <mergeCell ref="B18:G18"/>
    <mergeCell ref="G6:H6"/>
    <mergeCell ref="A16:F16"/>
    <mergeCell ref="A10:H10"/>
    <mergeCell ref="A9:H9"/>
    <mergeCell ref="G7:H7"/>
    <mergeCell ref="A15:F15"/>
    <mergeCell ref="A12:G12"/>
    <mergeCell ref="H11:H12"/>
  </mergeCells>
  <pageMargins left="0.42" right="0.36" top="0.75" bottom="0.37" header="0.3" footer="0.3"/>
  <pageSetup paperSize="9" scale="85" fitToHeight="0" orientation="landscape" r:id="rId1"/>
  <headerFooter alignWithMargins="0"/>
  <rowBreaks count="4" manualBreakCount="4">
    <brk id="20" max="16383" man="1"/>
    <brk id="49" max="16383" man="1"/>
    <brk id="72" max="7" man="1"/>
    <brk id="99" max="16383" man="1"/>
  </rowBreaks>
</worksheet>
</file>

<file path=xl/worksheets/sheet2.xml><?xml version="1.0" encoding="utf-8"?>
<worksheet xmlns="http://schemas.openxmlformats.org/spreadsheetml/2006/main" xmlns:r="http://schemas.openxmlformats.org/officeDocument/2006/relationships">
  <sheetPr>
    <tabColor theme="4" tint="0.39997558519241921"/>
  </sheetPr>
  <dimension ref="A1:BX96"/>
  <sheetViews>
    <sheetView topLeftCell="A49" zoomScaleNormal="100" zoomScaleSheetLayoutView="77" workbookViewId="0">
      <selection activeCell="M30" sqref="M30"/>
    </sheetView>
  </sheetViews>
  <sheetFormatPr defaultColWidth="0.85546875" defaultRowHeight="11.25"/>
  <cols>
    <col min="1" max="1" width="79.28515625" style="27" customWidth="1"/>
    <col min="2" max="2" width="8.7109375" style="27" customWidth="1"/>
    <col min="3" max="3" width="14.7109375" style="27" customWidth="1"/>
    <col min="4" max="4" width="11.28515625" style="27" customWidth="1"/>
    <col min="5" max="5" width="13.28515625" style="48" customWidth="1"/>
    <col min="6" max="8" width="13.28515625" style="48" hidden="1" customWidth="1"/>
    <col min="9" max="9" width="18.7109375" style="27" customWidth="1"/>
    <col min="10" max="12" width="13.28515625" style="27" hidden="1" customWidth="1"/>
    <col min="13" max="13" width="25.85546875" style="27" customWidth="1"/>
    <col min="14" max="16" width="13.28515625" style="25" hidden="1" customWidth="1"/>
    <col min="17" max="17" width="25.85546875" style="27" customWidth="1"/>
    <col min="18" max="18" width="15.7109375" style="3" customWidth="1"/>
    <col min="19" max="16384" width="0.85546875" style="3"/>
  </cols>
  <sheetData>
    <row r="1" spans="1:17" ht="12.75">
      <c r="A1" s="63"/>
      <c r="B1" s="63"/>
      <c r="C1" s="323"/>
      <c r="D1" s="323"/>
      <c r="E1" s="64"/>
      <c r="F1" s="64"/>
      <c r="G1" s="64"/>
      <c r="H1" s="64"/>
      <c r="I1" s="63"/>
      <c r="J1" s="63"/>
      <c r="K1" s="63"/>
      <c r="L1" s="63"/>
      <c r="M1" s="63"/>
      <c r="N1" s="66"/>
      <c r="O1" s="66"/>
      <c r="P1" s="66"/>
      <c r="Q1" s="63"/>
    </row>
    <row r="2" spans="1:17" ht="12.75" customHeight="1">
      <c r="A2" s="324" t="s">
        <v>490</v>
      </c>
      <c r="B2" s="324"/>
      <c r="C2" s="324"/>
      <c r="D2" s="324"/>
      <c r="E2" s="324"/>
      <c r="F2" s="324"/>
      <c r="G2" s="324"/>
      <c r="H2" s="64"/>
      <c r="I2" s="63"/>
      <c r="J2" s="63"/>
      <c r="K2" s="63"/>
      <c r="L2" s="64"/>
      <c r="M2" s="63"/>
      <c r="N2" s="66"/>
      <c r="O2" s="66"/>
      <c r="P2" s="72"/>
      <c r="Q2" s="63"/>
    </row>
    <row r="3" spans="1:17" ht="15.75">
      <c r="A3" s="324" t="s">
        <v>491</v>
      </c>
      <c r="B3" s="324"/>
      <c r="C3" s="324"/>
      <c r="D3" s="324"/>
      <c r="E3" s="324"/>
      <c r="F3" s="324"/>
      <c r="G3" s="324"/>
      <c r="H3" s="325"/>
      <c r="I3" s="63"/>
      <c r="J3" s="63"/>
      <c r="K3" s="63"/>
      <c r="L3" s="330"/>
      <c r="M3" s="63"/>
      <c r="N3" s="66"/>
      <c r="O3" s="66"/>
      <c r="P3" s="326"/>
      <c r="Q3" s="63"/>
    </row>
    <row r="4" spans="1:17" ht="15.75" customHeight="1">
      <c r="A4" s="323" t="s">
        <v>484</v>
      </c>
      <c r="B4" s="323"/>
      <c r="C4" s="323"/>
      <c r="D4" s="323"/>
      <c r="E4" s="323"/>
      <c r="F4" s="323"/>
      <c r="G4" s="323"/>
      <c r="H4" s="325"/>
      <c r="I4" s="63"/>
      <c r="J4" s="63"/>
      <c r="K4" s="63"/>
      <c r="L4" s="330"/>
      <c r="M4" s="63"/>
      <c r="N4" s="66"/>
      <c r="O4" s="66"/>
      <c r="P4" s="326"/>
      <c r="Q4" s="63"/>
    </row>
    <row r="5" spans="1:17" ht="10.5" customHeight="1">
      <c r="A5" s="63"/>
      <c r="B5" s="63"/>
      <c r="C5" s="63"/>
      <c r="D5" s="63"/>
      <c r="E5" s="64"/>
      <c r="F5" s="64"/>
      <c r="G5" s="64"/>
      <c r="H5" s="64"/>
      <c r="I5" s="63"/>
      <c r="J5" s="63"/>
      <c r="K5" s="63"/>
      <c r="L5" s="63"/>
      <c r="M5" s="63"/>
      <c r="N5" s="66"/>
      <c r="O5" s="66"/>
      <c r="P5" s="66"/>
      <c r="Q5" s="63"/>
    </row>
    <row r="6" spans="1:17" ht="12.75">
      <c r="A6" s="324" t="s">
        <v>19</v>
      </c>
      <c r="B6" s="324"/>
      <c r="C6" s="324"/>
      <c r="D6" s="324"/>
      <c r="E6" s="324"/>
      <c r="F6" s="324"/>
      <c r="G6" s="324"/>
      <c r="H6" s="324"/>
      <c r="I6" s="63"/>
      <c r="J6" s="63"/>
      <c r="K6" s="63"/>
      <c r="L6" s="63"/>
      <c r="M6" s="63"/>
      <c r="N6" s="66"/>
      <c r="O6" s="66"/>
      <c r="P6" s="66"/>
      <c r="Q6" s="63"/>
    </row>
    <row r="7" spans="1:17" ht="13.5" thickBot="1">
      <c r="A7" s="63"/>
      <c r="B7" s="63"/>
      <c r="C7" s="63"/>
      <c r="D7" s="63"/>
      <c r="E7" s="64"/>
      <c r="F7" s="64"/>
      <c r="G7" s="64"/>
      <c r="H7" s="64"/>
      <c r="I7" s="63"/>
      <c r="J7" s="63"/>
      <c r="K7" s="63"/>
      <c r="L7" s="63"/>
      <c r="M7" s="63"/>
      <c r="N7" s="66"/>
      <c r="O7" s="66"/>
      <c r="P7" s="66"/>
      <c r="Q7" s="63"/>
    </row>
    <row r="8" spans="1:17" ht="12.75">
      <c r="A8" s="334" t="s">
        <v>0</v>
      </c>
      <c r="B8" s="316" t="s">
        <v>1</v>
      </c>
      <c r="C8" s="316" t="s">
        <v>242</v>
      </c>
      <c r="D8" s="316" t="s">
        <v>295</v>
      </c>
      <c r="E8" s="319" t="s">
        <v>6</v>
      </c>
      <c r="F8" s="320"/>
      <c r="G8" s="320"/>
      <c r="H8" s="320"/>
      <c r="I8" s="331" t="s">
        <v>467</v>
      </c>
      <c r="J8" s="331"/>
      <c r="K8" s="331"/>
      <c r="L8" s="319"/>
      <c r="M8" s="327" t="s">
        <v>468</v>
      </c>
      <c r="N8" s="327"/>
      <c r="O8" s="327"/>
      <c r="P8" s="327"/>
      <c r="Q8" s="295" t="s">
        <v>497</v>
      </c>
    </row>
    <row r="9" spans="1:17" ht="11.25" customHeight="1">
      <c r="A9" s="335"/>
      <c r="B9" s="317"/>
      <c r="C9" s="317"/>
      <c r="D9" s="317"/>
      <c r="E9" s="73" t="s">
        <v>436</v>
      </c>
      <c r="F9" s="68" t="s">
        <v>296</v>
      </c>
      <c r="G9" s="68" t="s">
        <v>296</v>
      </c>
      <c r="H9" s="321" t="s">
        <v>5</v>
      </c>
      <c r="I9" s="19" t="s">
        <v>436</v>
      </c>
      <c r="J9" s="19" t="s">
        <v>297</v>
      </c>
      <c r="K9" s="19" t="s">
        <v>297</v>
      </c>
      <c r="L9" s="332" t="s">
        <v>5</v>
      </c>
      <c r="M9" s="19" t="s">
        <v>492</v>
      </c>
      <c r="N9" s="129" t="s">
        <v>297</v>
      </c>
      <c r="O9" s="129" t="s">
        <v>297</v>
      </c>
      <c r="P9" s="328" t="s">
        <v>5</v>
      </c>
      <c r="Q9" s="19" t="s">
        <v>492</v>
      </c>
    </row>
    <row r="10" spans="1:17" ht="39" customHeight="1">
      <c r="A10" s="336"/>
      <c r="B10" s="318"/>
      <c r="C10" s="318"/>
      <c r="D10" s="318"/>
      <c r="E10" s="69" t="s">
        <v>2</v>
      </c>
      <c r="F10" s="69" t="s">
        <v>3</v>
      </c>
      <c r="G10" s="69" t="s">
        <v>4</v>
      </c>
      <c r="H10" s="322"/>
      <c r="I10" s="76" t="s">
        <v>2</v>
      </c>
      <c r="J10" s="76" t="s">
        <v>3</v>
      </c>
      <c r="K10" s="76" t="s">
        <v>4</v>
      </c>
      <c r="L10" s="332"/>
      <c r="M10" s="76" t="s">
        <v>2</v>
      </c>
      <c r="N10" s="130" t="s">
        <v>3</v>
      </c>
      <c r="O10" s="130" t="s">
        <v>4</v>
      </c>
      <c r="P10" s="328"/>
      <c r="Q10" s="76" t="s">
        <v>2</v>
      </c>
    </row>
    <row r="11" spans="1:17" ht="13.5" thickBot="1">
      <c r="A11" s="102" t="s">
        <v>7</v>
      </c>
      <c r="B11" s="38" t="s">
        <v>8</v>
      </c>
      <c r="C11" s="38" t="s">
        <v>9</v>
      </c>
      <c r="D11" s="38" t="s">
        <v>10</v>
      </c>
      <c r="E11" s="70" t="s">
        <v>11</v>
      </c>
      <c r="F11" s="70" t="s">
        <v>12</v>
      </c>
      <c r="G11" s="70" t="s">
        <v>13</v>
      </c>
      <c r="H11" s="70" t="s">
        <v>14</v>
      </c>
      <c r="I11" s="88" t="s">
        <v>11</v>
      </c>
      <c r="J11" s="88" t="s">
        <v>12</v>
      </c>
      <c r="K11" s="88" t="s">
        <v>13</v>
      </c>
      <c r="L11" s="77" t="s">
        <v>14</v>
      </c>
      <c r="M11" s="38" t="s">
        <v>11</v>
      </c>
      <c r="N11" s="241" t="s">
        <v>12</v>
      </c>
      <c r="O11" s="241" t="s">
        <v>13</v>
      </c>
      <c r="P11" s="241" t="s">
        <v>14</v>
      </c>
      <c r="Q11" s="38" t="s">
        <v>11</v>
      </c>
    </row>
    <row r="12" spans="1:17" ht="15.75">
      <c r="A12" s="103" t="s">
        <v>243</v>
      </c>
      <c r="B12" s="29" t="s">
        <v>20</v>
      </c>
      <c r="C12" s="29" t="s">
        <v>21</v>
      </c>
      <c r="D12" s="80" t="s">
        <v>21</v>
      </c>
      <c r="E12" s="89">
        <f>I12+M12</f>
        <v>0</v>
      </c>
      <c r="F12" s="90">
        <f>J12+N12</f>
        <v>0</v>
      </c>
      <c r="G12" s="90">
        <f>K12+O12</f>
        <v>0</v>
      </c>
      <c r="H12" s="91">
        <f>L12+P12</f>
        <v>0</v>
      </c>
      <c r="I12" s="94"/>
      <c r="J12" s="95"/>
      <c r="K12" s="95"/>
      <c r="L12" s="229"/>
      <c r="M12" s="78"/>
      <c r="N12" s="126"/>
      <c r="O12" s="126"/>
      <c r="P12" s="126"/>
      <c r="Q12" s="78"/>
    </row>
    <row r="13" spans="1:17" ht="15.75">
      <c r="A13" s="103" t="s">
        <v>244</v>
      </c>
      <c r="B13" s="29" t="s">
        <v>22</v>
      </c>
      <c r="C13" s="29" t="s">
        <v>21</v>
      </c>
      <c r="D13" s="80" t="s">
        <v>21</v>
      </c>
      <c r="E13" s="92">
        <f t="shared" ref="E13:E25" si="0">I13+M13</f>
        <v>0</v>
      </c>
      <c r="F13" s="71">
        <f t="shared" ref="F13:F26" si="1">J13+N13</f>
        <v>0</v>
      </c>
      <c r="G13" s="71">
        <f t="shared" ref="G13:G26" si="2">K13+O13</f>
        <v>0</v>
      </c>
      <c r="H13" s="93">
        <f t="shared" ref="H13:H26" si="3">L13+P13</f>
        <v>0</v>
      </c>
      <c r="I13" s="97">
        <f>I12+I14-I33</f>
        <v>0</v>
      </c>
      <c r="J13" s="78"/>
      <c r="K13" s="78"/>
      <c r="L13" s="232"/>
      <c r="M13" s="78"/>
      <c r="N13" s="126"/>
      <c r="O13" s="126"/>
      <c r="P13" s="126"/>
      <c r="Q13" s="78"/>
    </row>
    <row r="14" spans="1:17" ht="12.75">
      <c r="A14" s="104" t="s">
        <v>23</v>
      </c>
      <c r="B14" s="32" t="s">
        <v>24</v>
      </c>
      <c r="C14" s="32"/>
      <c r="D14" s="80"/>
      <c r="E14" s="92">
        <f>I14+M14+Q14</f>
        <v>101564280</v>
      </c>
      <c r="F14" s="71">
        <f t="shared" si="1"/>
        <v>0</v>
      </c>
      <c r="G14" s="71">
        <f t="shared" si="2"/>
        <v>0</v>
      </c>
      <c r="H14" s="93">
        <f t="shared" si="3"/>
        <v>0</v>
      </c>
      <c r="I14" s="92">
        <f>I17</f>
        <v>100237880</v>
      </c>
      <c r="J14" s="78"/>
      <c r="K14" s="78"/>
      <c r="L14" s="232"/>
      <c r="M14" s="71">
        <f>M17+M21+M23+M27+M29</f>
        <v>826400</v>
      </c>
      <c r="N14" s="126"/>
      <c r="O14" s="126"/>
      <c r="P14" s="126"/>
      <c r="Q14" s="71">
        <f>Q17+Q21+Q23+Q27+Q29</f>
        <v>500000</v>
      </c>
    </row>
    <row r="15" spans="1:17" ht="25.5">
      <c r="A15" s="105" t="s">
        <v>245</v>
      </c>
      <c r="B15" s="29" t="s">
        <v>25</v>
      </c>
      <c r="C15" s="29" t="s">
        <v>26</v>
      </c>
      <c r="D15" s="80"/>
      <c r="E15" s="92">
        <f t="shared" si="0"/>
        <v>0</v>
      </c>
      <c r="F15" s="71">
        <f t="shared" si="1"/>
        <v>0</v>
      </c>
      <c r="G15" s="71">
        <f t="shared" si="2"/>
        <v>0</v>
      </c>
      <c r="H15" s="93">
        <f t="shared" si="3"/>
        <v>0</v>
      </c>
      <c r="I15" s="97"/>
      <c r="J15" s="78"/>
      <c r="K15" s="78"/>
      <c r="L15" s="232"/>
      <c r="M15" s="78"/>
      <c r="N15" s="126"/>
      <c r="O15" s="126"/>
      <c r="P15" s="126"/>
      <c r="Q15" s="78"/>
    </row>
    <row r="16" spans="1:17" ht="12.75">
      <c r="A16" s="106" t="s">
        <v>27</v>
      </c>
      <c r="B16" s="29" t="s">
        <v>201</v>
      </c>
      <c r="C16" s="29"/>
      <c r="D16" s="80"/>
      <c r="E16" s="92">
        <f t="shared" si="0"/>
        <v>0</v>
      </c>
      <c r="F16" s="71">
        <f t="shared" si="1"/>
        <v>0</v>
      </c>
      <c r="G16" s="71">
        <f t="shared" si="2"/>
        <v>0</v>
      </c>
      <c r="H16" s="93">
        <f t="shared" si="3"/>
        <v>0</v>
      </c>
      <c r="I16" s="97"/>
      <c r="J16" s="78"/>
      <c r="K16" s="78"/>
      <c r="L16" s="232"/>
      <c r="M16" s="78"/>
      <c r="N16" s="126"/>
      <c r="O16" s="126"/>
      <c r="P16" s="126"/>
      <c r="Q16" s="78"/>
    </row>
    <row r="17" spans="1:76" ht="12.75">
      <c r="A17" s="107" t="s">
        <v>28</v>
      </c>
      <c r="B17" s="29" t="s">
        <v>29</v>
      </c>
      <c r="C17" s="29" t="s">
        <v>30</v>
      </c>
      <c r="D17" s="80"/>
      <c r="E17" s="92">
        <f>I17+M17+Q17</f>
        <v>101564280</v>
      </c>
      <c r="F17" s="71">
        <f t="shared" si="1"/>
        <v>0</v>
      </c>
      <c r="G17" s="71">
        <f t="shared" si="2"/>
        <v>0</v>
      </c>
      <c r="H17" s="93">
        <f t="shared" si="3"/>
        <v>0</v>
      </c>
      <c r="I17" s="97">
        <f>SUM(I18:I20)</f>
        <v>100237880</v>
      </c>
      <c r="J17" s="78"/>
      <c r="K17" s="78"/>
      <c r="L17" s="232"/>
      <c r="M17" s="78">
        <f>SUM(M18:M20)</f>
        <v>826400</v>
      </c>
      <c r="N17" s="126"/>
      <c r="O17" s="126"/>
      <c r="P17" s="126"/>
      <c r="Q17" s="78">
        <f>SUM(Q18:Q20)</f>
        <v>500000</v>
      </c>
    </row>
    <row r="18" spans="1:76" ht="25.5">
      <c r="A18" s="108" t="s">
        <v>464</v>
      </c>
      <c r="B18" s="29" t="s">
        <v>31</v>
      </c>
      <c r="C18" s="29" t="s">
        <v>30</v>
      </c>
      <c r="D18" s="80"/>
      <c r="E18" s="92">
        <f>I18+M18+Q18</f>
        <v>100737880</v>
      </c>
      <c r="F18" s="71">
        <f t="shared" si="1"/>
        <v>0</v>
      </c>
      <c r="G18" s="71">
        <f t="shared" si="2"/>
        <v>0</v>
      </c>
      <c r="H18" s="93">
        <f t="shared" si="3"/>
        <v>0</v>
      </c>
      <c r="I18" s="97">
        <v>100237880</v>
      </c>
      <c r="J18" s="78"/>
      <c r="K18" s="78"/>
      <c r="L18" s="232"/>
      <c r="M18" s="78"/>
      <c r="N18" s="126"/>
      <c r="O18" s="126"/>
      <c r="P18" s="126"/>
      <c r="Q18" s="78">
        <v>500000</v>
      </c>
      <c r="R18" s="25"/>
      <c r="BL18" s="25"/>
      <c r="BM18" s="25"/>
      <c r="BN18" s="25"/>
      <c r="BO18" s="25"/>
      <c r="BP18" s="25"/>
      <c r="BQ18" s="25"/>
      <c r="BR18" s="25"/>
      <c r="BS18" s="25"/>
      <c r="BT18" s="25"/>
      <c r="BU18" s="25"/>
      <c r="BV18" s="25"/>
      <c r="BW18" s="25"/>
      <c r="BX18" s="25"/>
    </row>
    <row r="19" spans="1:76" ht="25.5">
      <c r="A19" s="108" t="s">
        <v>203</v>
      </c>
      <c r="B19" s="29" t="s">
        <v>204</v>
      </c>
      <c r="C19" s="29" t="s">
        <v>30</v>
      </c>
      <c r="D19" s="80"/>
      <c r="E19" s="92">
        <f t="shared" si="0"/>
        <v>0</v>
      </c>
      <c r="F19" s="71">
        <f t="shared" si="1"/>
        <v>0</v>
      </c>
      <c r="G19" s="71">
        <f t="shared" si="2"/>
        <v>0</v>
      </c>
      <c r="H19" s="93">
        <f t="shared" si="3"/>
        <v>0</v>
      </c>
      <c r="I19" s="97"/>
      <c r="J19" s="78"/>
      <c r="K19" s="78"/>
      <c r="L19" s="232"/>
      <c r="M19" s="78"/>
      <c r="N19" s="126"/>
      <c r="O19" s="126"/>
      <c r="P19" s="126"/>
      <c r="Q19" s="78"/>
      <c r="BL19" s="25"/>
      <c r="BM19" s="25"/>
      <c r="BN19" s="25"/>
      <c r="BO19" s="25"/>
      <c r="BP19" s="25"/>
      <c r="BQ19" s="25"/>
      <c r="BR19" s="25"/>
      <c r="BS19" s="25"/>
      <c r="BT19" s="25"/>
      <c r="BU19" s="25"/>
      <c r="BV19" s="25"/>
      <c r="BW19" s="25"/>
      <c r="BX19" s="25"/>
    </row>
    <row r="20" spans="1:76" s="25" customFormat="1" ht="38.25">
      <c r="A20" s="108" t="s">
        <v>463</v>
      </c>
      <c r="B20" s="29" t="s">
        <v>374</v>
      </c>
      <c r="C20" s="29" t="s">
        <v>30</v>
      </c>
      <c r="D20" s="80"/>
      <c r="E20" s="92">
        <f>I20+M20</f>
        <v>826400</v>
      </c>
      <c r="F20" s="71"/>
      <c r="G20" s="71"/>
      <c r="H20" s="93"/>
      <c r="I20" s="97">
        <v>0</v>
      </c>
      <c r="J20" s="78"/>
      <c r="K20" s="78"/>
      <c r="L20" s="232"/>
      <c r="M20" s="78">
        <v>826400</v>
      </c>
      <c r="N20" s="126"/>
      <c r="O20" s="126"/>
      <c r="P20" s="126"/>
      <c r="Q20" s="78">
        <v>0</v>
      </c>
    </row>
    <row r="21" spans="1:76" ht="12.75">
      <c r="A21" s="107" t="s">
        <v>32</v>
      </c>
      <c r="B21" s="29" t="s">
        <v>33</v>
      </c>
      <c r="C21" s="29" t="s">
        <v>34</v>
      </c>
      <c r="D21" s="80"/>
      <c r="E21" s="92">
        <f t="shared" si="0"/>
        <v>0</v>
      </c>
      <c r="F21" s="71">
        <f t="shared" si="1"/>
        <v>0</v>
      </c>
      <c r="G21" s="71">
        <f t="shared" si="2"/>
        <v>0</v>
      </c>
      <c r="H21" s="93">
        <f t="shared" si="3"/>
        <v>0</v>
      </c>
      <c r="I21" s="97"/>
      <c r="J21" s="78"/>
      <c r="K21" s="78"/>
      <c r="L21" s="232"/>
      <c r="M21" s="78"/>
      <c r="N21" s="126"/>
      <c r="O21" s="126"/>
      <c r="P21" s="126"/>
      <c r="Q21" s="78"/>
    </row>
    <row r="22" spans="1:76" ht="12.75">
      <c r="A22" s="106" t="s">
        <v>27</v>
      </c>
      <c r="B22" s="29" t="s">
        <v>205</v>
      </c>
      <c r="C22" s="29" t="s">
        <v>34</v>
      </c>
      <c r="D22" s="80"/>
      <c r="E22" s="92">
        <f t="shared" si="0"/>
        <v>0</v>
      </c>
      <c r="F22" s="71">
        <f t="shared" si="1"/>
        <v>0</v>
      </c>
      <c r="G22" s="71">
        <f t="shared" si="2"/>
        <v>0</v>
      </c>
      <c r="H22" s="93">
        <f t="shared" si="3"/>
        <v>0</v>
      </c>
      <c r="I22" s="97"/>
      <c r="J22" s="78"/>
      <c r="K22" s="78"/>
      <c r="L22" s="232"/>
      <c r="M22" s="78"/>
      <c r="N22" s="126"/>
      <c r="O22" s="126"/>
      <c r="P22" s="126"/>
      <c r="Q22" s="78"/>
    </row>
    <row r="23" spans="1:76" s="7" customFormat="1" ht="12.75">
      <c r="A23" s="107" t="s">
        <v>35</v>
      </c>
      <c r="B23" s="32" t="s">
        <v>36</v>
      </c>
      <c r="C23" s="32" t="s">
        <v>37</v>
      </c>
      <c r="D23" s="86"/>
      <c r="E23" s="92">
        <f t="shared" si="0"/>
        <v>0</v>
      </c>
      <c r="F23" s="71">
        <f t="shared" si="1"/>
        <v>0</v>
      </c>
      <c r="G23" s="71">
        <f t="shared" si="2"/>
        <v>0</v>
      </c>
      <c r="H23" s="93">
        <f t="shared" si="3"/>
        <v>0</v>
      </c>
      <c r="I23" s="92"/>
      <c r="J23" s="71"/>
      <c r="K23" s="71"/>
      <c r="L23" s="84"/>
      <c r="M23" s="71"/>
      <c r="N23" s="127"/>
      <c r="O23" s="127"/>
      <c r="P23" s="127"/>
      <c r="Q23" s="71"/>
    </row>
    <row r="24" spans="1:76" s="7" customFormat="1" ht="12.75">
      <c r="A24" s="109" t="s">
        <v>27</v>
      </c>
      <c r="B24" s="29"/>
      <c r="C24" s="29"/>
      <c r="D24" s="86"/>
      <c r="E24" s="92">
        <f t="shared" si="0"/>
        <v>0</v>
      </c>
      <c r="F24" s="71">
        <f t="shared" si="1"/>
        <v>0</v>
      </c>
      <c r="G24" s="71">
        <f t="shared" si="2"/>
        <v>0</v>
      </c>
      <c r="H24" s="93">
        <f t="shared" si="3"/>
        <v>0</v>
      </c>
      <c r="I24" s="92"/>
      <c r="J24" s="71"/>
      <c r="K24" s="71"/>
      <c r="L24" s="84"/>
      <c r="M24" s="71"/>
      <c r="N24" s="127"/>
      <c r="O24" s="127"/>
      <c r="P24" s="127"/>
      <c r="Q24" s="71"/>
    </row>
    <row r="25" spans="1:76" s="7" customFormat="1" ht="12.75">
      <c r="A25" s="110" t="s">
        <v>41</v>
      </c>
      <c r="B25" s="29" t="s">
        <v>269</v>
      </c>
      <c r="C25" s="29" t="s">
        <v>37</v>
      </c>
      <c r="D25" s="86"/>
      <c r="E25" s="92">
        <f t="shared" si="0"/>
        <v>0</v>
      </c>
      <c r="F25" s="71">
        <f t="shared" si="1"/>
        <v>0</v>
      </c>
      <c r="G25" s="71">
        <f t="shared" si="2"/>
        <v>0</v>
      </c>
      <c r="H25" s="93">
        <f t="shared" si="3"/>
        <v>0</v>
      </c>
      <c r="I25" s="92"/>
      <c r="J25" s="71"/>
      <c r="K25" s="71"/>
      <c r="L25" s="84"/>
      <c r="M25" s="71"/>
      <c r="N25" s="127"/>
      <c r="O25" s="127"/>
      <c r="P25" s="127"/>
      <c r="Q25" s="71"/>
    </row>
    <row r="26" spans="1:76" ht="12.75">
      <c r="A26" s="109" t="s">
        <v>42</v>
      </c>
      <c r="B26" s="29" t="s">
        <v>270</v>
      </c>
      <c r="C26" s="29" t="s">
        <v>37</v>
      </c>
      <c r="D26" s="86"/>
      <c r="E26" s="92">
        <f>I26+M26</f>
        <v>0</v>
      </c>
      <c r="F26" s="71">
        <f t="shared" si="1"/>
        <v>0</v>
      </c>
      <c r="G26" s="71">
        <f t="shared" si="2"/>
        <v>0</v>
      </c>
      <c r="H26" s="93">
        <f t="shared" si="3"/>
        <v>0</v>
      </c>
      <c r="I26" s="92"/>
      <c r="J26" s="71"/>
      <c r="K26" s="71"/>
      <c r="L26" s="84"/>
      <c r="M26" s="71"/>
      <c r="N26" s="127"/>
      <c r="O26" s="127"/>
      <c r="P26" s="127"/>
      <c r="Q26" s="71"/>
    </row>
    <row r="27" spans="1:76" ht="12.75">
      <c r="A27" s="111" t="s">
        <v>38</v>
      </c>
      <c r="B27" s="32" t="s">
        <v>39</v>
      </c>
      <c r="C27" s="32" t="s">
        <v>40</v>
      </c>
      <c r="D27" s="86"/>
      <c r="E27" s="92">
        <f>I27+M27</f>
        <v>0</v>
      </c>
      <c r="F27" s="71">
        <f t="shared" ref="F27" si="4">J27+N27</f>
        <v>0</v>
      </c>
      <c r="G27" s="71">
        <f t="shared" ref="G27" si="5">K27+O27</f>
        <v>0</v>
      </c>
      <c r="H27" s="93">
        <f t="shared" ref="H27" si="6">L27+P27</f>
        <v>0</v>
      </c>
      <c r="I27" s="92"/>
      <c r="J27" s="71"/>
      <c r="K27" s="71"/>
      <c r="L27" s="84"/>
      <c r="M27" s="71"/>
      <c r="N27" s="127"/>
      <c r="O27" s="127"/>
      <c r="P27" s="127"/>
      <c r="Q27" s="71"/>
    </row>
    <row r="28" spans="1:76" ht="12.75">
      <c r="A28" s="110" t="s">
        <v>27</v>
      </c>
      <c r="B28" s="33"/>
      <c r="C28" s="29"/>
      <c r="D28" s="80"/>
      <c r="E28" s="92">
        <f t="shared" ref="E28:H33" si="7">I28+M28</f>
        <v>0</v>
      </c>
      <c r="F28" s="71">
        <f t="shared" si="7"/>
        <v>0</v>
      </c>
      <c r="G28" s="71">
        <f t="shared" si="7"/>
        <v>0</v>
      </c>
      <c r="H28" s="93">
        <f t="shared" si="7"/>
        <v>0</v>
      </c>
      <c r="I28" s="97"/>
      <c r="J28" s="78"/>
      <c r="K28" s="78"/>
      <c r="L28" s="232"/>
      <c r="M28" s="78"/>
      <c r="N28" s="126"/>
      <c r="O28" s="126"/>
      <c r="P28" s="126"/>
      <c r="Q28" s="78"/>
    </row>
    <row r="29" spans="1:76" s="7" customFormat="1" ht="12.75">
      <c r="A29" s="107" t="s">
        <v>43</v>
      </c>
      <c r="B29" s="32" t="s">
        <v>44</v>
      </c>
      <c r="C29" s="32"/>
      <c r="D29" s="86"/>
      <c r="E29" s="92">
        <f t="shared" si="7"/>
        <v>0</v>
      </c>
      <c r="F29" s="71">
        <f t="shared" si="7"/>
        <v>0</v>
      </c>
      <c r="G29" s="71">
        <f t="shared" si="7"/>
        <v>0</v>
      </c>
      <c r="H29" s="93">
        <f t="shared" si="7"/>
        <v>0</v>
      </c>
      <c r="I29" s="92"/>
      <c r="J29" s="71"/>
      <c r="K29" s="71"/>
      <c r="L29" s="84"/>
      <c r="M29" s="71"/>
      <c r="N29" s="127"/>
      <c r="O29" s="127"/>
      <c r="P29" s="127"/>
      <c r="Q29" s="71"/>
    </row>
    <row r="30" spans="1:76" s="7" customFormat="1" ht="12.75">
      <c r="A30" s="108" t="s">
        <v>27</v>
      </c>
      <c r="B30" s="29"/>
      <c r="C30" s="29"/>
      <c r="D30" s="86"/>
      <c r="E30" s="92">
        <f t="shared" si="7"/>
        <v>0</v>
      </c>
      <c r="F30" s="71">
        <f t="shared" si="7"/>
        <v>0</v>
      </c>
      <c r="G30" s="71">
        <f t="shared" si="7"/>
        <v>0</v>
      </c>
      <c r="H30" s="93">
        <f t="shared" si="7"/>
        <v>0</v>
      </c>
      <c r="I30" s="92"/>
      <c r="J30" s="71"/>
      <c r="K30" s="71"/>
      <c r="L30" s="84"/>
      <c r="M30" s="71"/>
      <c r="N30" s="127"/>
      <c r="O30" s="127"/>
      <c r="P30" s="127"/>
      <c r="Q30" s="71"/>
    </row>
    <row r="31" spans="1:76" ht="15.75">
      <c r="A31" s="105" t="s">
        <v>246</v>
      </c>
      <c r="B31" s="29" t="s">
        <v>45</v>
      </c>
      <c r="C31" s="29" t="s">
        <v>21</v>
      </c>
      <c r="D31" s="80"/>
      <c r="E31" s="92">
        <f t="shared" si="7"/>
        <v>0</v>
      </c>
      <c r="F31" s="71">
        <f t="shared" si="7"/>
        <v>0</v>
      </c>
      <c r="G31" s="71">
        <f t="shared" si="7"/>
        <v>0</v>
      </c>
      <c r="H31" s="93">
        <f t="shared" si="7"/>
        <v>0</v>
      </c>
      <c r="I31" s="97"/>
      <c r="J31" s="78"/>
      <c r="K31" s="78"/>
      <c r="L31" s="232"/>
      <c r="M31" s="78"/>
      <c r="N31" s="126"/>
      <c r="O31" s="126"/>
      <c r="P31" s="126"/>
      <c r="Q31" s="78"/>
    </row>
    <row r="32" spans="1:76" ht="38.25">
      <c r="A32" s="108" t="s">
        <v>376</v>
      </c>
      <c r="B32" s="29" t="s">
        <v>46</v>
      </c>
      <c r="C32" s="29" t="s">
        <v>47</v>
      </c>
      <c r="D32" s="80"/>
      <c r="E32" s="92">
        <f t="shared" ref="E32:E47" si="8">I32+M32</f>
        <v>0</v>
      </c>
      <c r="F32" s="71">
        <f t="shared" ref="F32:F47" si="9">J32+N32</f>
        <v>0</v>
      </c>
      <c r="G32" s="71">
        <f t="shared" ref="G32:G47" si="10">K32+O32</f>
        <v>0</v>
      </c>
      <c r="H32" s="93" t="s">
        <v>21</v>
      </c>
      <c r="I32" s="97"/>
      <c r="J32" s="78"/>
      <c r="K32" s="78"/>
      <c r="L32" s="232" t="s">
        <v>21</v>
      </c>
      <c r="M32" s="78"/>
      <c r="N32" s="126"/>
      <c r="O32" s="126"/>
      <c r="P32" s="126" t="s">
        <v>21</v>
      </c>
      <c r="Q32" s="78"/>
    </row>
    <row r="33" spans="1:17" ht="12.75">
      <c r="A33" s="104" t="s">
        <v>48</v>
      </c>
      <c r="B33" s="32" t="s">
        <v>49</v>
      </c>
      <c r="C33" s="32" t="s">
        <v>21</v>
      </c>
      <c r="D33" s="80"/>
      <c r="E33" s="92">
        <f>I33+M33+Q33</f>
        <v>101564280</v>
      </c>
      <c r="F33" s="71">
        <f t="shared" si="9"/>
        <v>0</v>
      </c>
      <c r="G33" s="71">
        <f t="shared" si="10"/>
        <v>0</v>
      </c>
      <c r="H33" s="93">
        <f t="shared" si="7"/>
        <v>0</v>
      </c>
      <c r="I33" s="92">
        <f>I34+I44+I51+I65</f>
        <v>100237880</v>
      </c>
      <c r="J33" s="78"/>
      <c r="K33" s="78"/>
      <c r="L33" s="232"/>
      <c r="M33" s="71">
        <f>M34+M65</f>
        <v>826400</v>
      </c>
      <c r="N33" s="126"/>
      <c r="O33" s="126"/>
      <c r="P33" s="126"/>
      <c r="Q33" s="71">
        <f>Q34+Q65</f>
        <v>500000</v>
      </c>
    </row>
    <row r="34" spans="1:17" ht="25.5">
      <c r="A34" s="106" t="s">
        <v>50</v>
      </c>
      <c r="B34" s="29" t="s">
        <v>51</v>
      </c>
      <c r="C34" s="29" t="s">
        <v>21</v>
      </c>
      <c r="D34" s="80"/>
      <c r="E34" s="92">
        <f>I34+M34</f>
        <v>87707210</v>
      </c>
      <c r="F34" s="71">
        <f t="shared" si="9"/>
        <v>0</v>
      </c>
      <c r="G34" s="71">
        <f t="shared" si="10"/>
        <v>0</v>
      </c>
      <c r="H34" s="93" t="s">
        <v>21</v>
      </c>
      <c r="I34" s="92">
        <f>I35+I36+I37+I38</f>
        <v>87206480</v>
      </c>
      <c r="J34" s="78"/>
      <c r="K34" s="78"/>
      <c r="L34" s="232" t="s">
        <v>21</v>
      </c>
      <c r="M34" s="71">
        <f>M35+M36+M37+M38</f>
        <v>500730</v>
      </c>
      <c r="N34" s="126"/>
      <c r="O34" s="126"/>
      <c r="P34" s="126" t="s">
        <v>21</v>
      </c>
      <c r="Q34" s="71">
        <f>Q35+Q36+Q37+Q38</f>
        <v>0</v>
      </c>
    </row>
    <row r="35" spans="1:17" ht="25.5">
      <c r="A35" s="108" t="s">
        <v>52</v>
      </c>
      <c r="B35" s="29" t="s">
        <v>53</v>
      </c>
      <c r="C35" s="29" t="s">
        <v>54</v>
      </c>
      <c r="D35" s="80"/>
      <c r="E35" s="92">
        <f>I35+M35</f>
        <v>67363450</v>
      </c>
      <c r="F35" s="71">
        <f t="shared" si="9"/>
        <v>0</v>
      </c>
      <c r="G35" s="71">
        <f t="shared" si="10"/>
        <v>0</v>
      </c>
      <c r="H35" s="93" t="s">
        <v>21</v>
      </c>
      <c r="I35" s="97">
        <v>66978860</v>
      </c>
      <c r="J35" s="78"/>
      <c r="K35" s="78"/>
      <c r="L35" s="232" t="s">
        <v>21</v>
      </c>
      <c r="M35" s="78">
        <v>384590</v>
      </c>
      <c r="N35" s="126"/>
      <c r="O35" s="126"/>
      <c r="P35" s="126" t="s">
        <v>21</v>
      </c>
      <c r="Q35" s="78">
        <v>0</v>
      </c>
    </row>
    <row r="36" spans="1:17" ht="12.75">
      <c r="A36" s="112" t="s">
        <v>55</v>
      </c>
      <c r="B36" s="29" t="s">
        <v>56</v>
      </c>
      <c r="C36" s="29" t="s">
        <v>57</v>
      </c>
      <c r="D36" s="80"/>
      <c r="E36" s="92">
        <f t="shared" si="8"/>
        <v>0</v>
      </c>
      <c r="F36" s="71">
        <f t="shared" si="9"/>
        <v>0</v>
      </c>
      <c r="G36" s="71">
        <f t="shared" si="10"/>
        <v>0</v>
      </c>
      <c r="H36" s="93" t="s">
        <v>21</v>
      </c>
      <c r="I36" s="97">
        <v>0</v>
      </c>
      <c r="J36" s="78"/>
      <c r="K36" s="78"/>
      <c r="L36" s="232" t="s">
        <v>21</v>
      </c>
      <c r="M36" s="78"/>
      <c r="N36" s="126"/>
      <c r="O36" s="126"/>
      <c r="P36" s="126" t="s">
        <v>21</v>
      </c>
      <c r="Q36" s="78"/>
    </row>
    <row r="37" spans="1:17" ht="25.5">
      <c r="A37" s="108" t="s">
        <v>58</v>
      </c>
      <c r="B37" s="29" t="s">
        <v>59</v>
      </c>
      <c r="C37" s="29" t="s">
        <v>60</v>
      </c>
      <c r="D37" s="80"/>
      <c r="E37" s="92">
        <f t="shared" si="8"/>
        <v>0</v>
      </c>
      <c r="F37" s="71">
        <f t="shared" si="9"/>
        <v>0</v>
      </c>
      <c r="G37" s="71">
        <f t="shared" si="10"/>
        <v>0</v>
      </c>
      <c r="H37" s="93" t="s">
        <v>21</v>
      </c>
      <c r="I37" s="97">
        <v>0</v>
      </c>
      <c r="J37" s="78"/>
      <c r="K37" s="78"/>
      <c r="L37" s="232" t="s">
        <v>21</v>
      </c>
      <c r="M37" s="78"/>
      <c r="N37" s="126"/>
      <c r="O37" s="126"/>
      <c r="P37" s="126" t="s">
        <v>21</v>
      </c>
      <c r="Q37" s="78"/>
    </row>
    <row r="38" spans="1:17" ht="25.5">
      <c r="A38" s="108" t="s">
        <v>61</v>
      </c>
      <c r="B38" s="29" t="s">
        <v>62</v>
      </c>
      <c r="C38" s="29" t="s">
        <v>63</v>
      </c>
      <c r="D38" s="80"/>
      <c r="E38" s="92">
        <f>I38+M38</f>
        <v>20343760</v>
      </c>
      <c r="F38" s="71">
        <f t="shared" si="9"/>
        <v>0</v>
      </c>
      <c r="G38" s="71">
        <f t="shared" si="10"/>
        <v>0</v>
      </c>
      <c r="H38" s="93" t="s">
        <v>21</v>
      </c>
      <c r="I38" s="97">
        <v>20227620</v>
      </c>
      <c r="J38" s="78"/>
      <c r="K38" s="78"/>
      <c r="L38" s="232" t="s">
        <v>21</v>
      </c>
      <c r="M38" s="78">
        <v>116140</v>
      </c>
      <c r="N38" s="126"/>
      <c r="O38" s="126"/>
      <c r="P38" s="126" t="s">
        <v>21</v>
      </c>
      <c r="Q38" s="78">
        <v>0</v>
      </c>
    </row>
    <row r="39" spans="1:17" ht="25.5">
      <c r="A39" s="113" t="s">
        <v>212</v>
      </c>
      <c r="B39" s="29" t="s">
        <v>210</v>
      </c>
      <c r="C39" s="29" t="s">
        <v>63</v>
      </c>
      <c r="D39" s="80"/>
      <c r="E39" s="92">
        <f t="shared" si="8"/>
        <v>0</v>
      </c>
      <c r="F39" s="71">
        <f t="shared" si="9"/>
        <v>0</v>
      </c>
      <c r="G39" s="71">
        <f t="shared" si="10"/>
        <v>0</v>
      </c>
      <c r="H39" s="93" t="s">
        <v>21</v>
      </c>
      <c r="I39" s="97"/>
      <c r="J39" s="78"/>
      <c r="K39" s="78"/>
      <c r="L39" s="232" t="s">
        <v>21</v>
      </c>
      <c r="M39" s="78"/>
      <c r="N39" s="126"/>
      <c r="O39" s="126"/>
      <c r="P39" s="126" t="s">
        <v>21</v>
      </c>
      <c r="Q39" s="78"/>
    </row>
    <row r="40" spans="1:17" ht="12.75">
      <c r="A40" s="113" t="s">
        <v>207</v>
      </c>
      <c r="B40" s="29" t="s">
        <v>211</v>
      </c>
      <c r="C40" s="29" t="s">
        <v>63</v>
      </c>
      <c r="D40" s="80"/>
      <c r="E40" s="92">
        <f t="shared" si="8"/>
        <v>0</v>
      </c>
      <c r="F40" s="71">
        <f t="shared" si="9"/>
        <v>0</v>
      </c>
      <c r="G40" s="71">
        <f t="shared" si="10"/>
        <v>0</v>
      </c>
      <c r="H40" s="93" t="s">
        <v>21</v>
      </c>
      <c r="I40" s="97"/>
      <c r="J40" s="78"/>
      <c r="K40" s="78"/>
      <c r="L40" s="232" t="s">
        <v>21</v>
      </c>
      <c r="M40" s="78"/>
      <c r="N40" s="126"/>
      <c r="O40" s="126"/>
      <c r="P40" s="126" t="s">
        <v>21</v>
      </c>
      <c r="Q40" s="78"/>
    </row>
    <row r="41" spans="1:17" ht="25.5">
      <c r="A41" s="109" t="s">
        <v>208</v>
      </c>
      <c r="B41" s="29" t="s">
        <v>271</v>
      </c>
      <c r="C41" s="29" t="s">
        <v>213</v>
      </c>
      <c r="D41" s="80"/>
      <c r="E41" s="92">
        <f t="shared" si="8"/>
        <v>0</v>
      </c>
      <c r="F41" s="71">
        <f t="shared" si="9"/>
        <v>0</v>
      </c>
      <c r="G41" s="71">
        <f t="shared" si="10"/>
        <v>0</v>
      </c>
      <c r="H41" s="93" t="s">
        <v>21</v>
      </c>
      <c r="I41" s="97"/>
      <c r="J41" s="78"/>
      <c r="K41" s="78"/>
      <c r="L41" s="232" t="s">
        <v>21</v>
      </c>
      <c r="M41" s="78"/>
      <c r="N41" s="126"/>
      <c r="O41" s="126"/>
      <c r="P41" s="126" t="s">
        <v>21</v>
      </c>
      <c r="Q41" s="78"/>
    </row>
    <row r="42" spans="1:17" ht="12.75">
      <c r="A42" s="114" t="s">
        <v>27</v>
      </c>
      <c r="B42" s="29"/>
      <c r="C42" s="29"/>
      <c r="D42" s="80"/>
      <c r="E42" s="92">
        <f t="shared" si="8"/>
        <v>0</v>
      </c>
      <c r="F42" s="71">
        <f t="shared" si="9"/>
        <v>0</v>
      </c>
      <c r="G42" s="71">
        <f t="shared" si="10"/>
        <v>0</v>
      </c>
      <c r="H42" s="93" t="s">
        <v>21</v>
      </c>
      <c r="I42" s="97"/>
      <c r="J42" s="78"/>
      <c r="K42" s="78"/>
      <c r="L42" s="232" t="s">
        <v>21</v>
      </c>
      <c r="M42" s="78"/>
      <c r="N42" s="126"/>
      <c r="O42" s="126"/>
      <c r="P42" s="126" t="s">
        <v>21</v>
      </c>
      <c r="Q42" s="78"/>
    </row>
    <row r="43" spans="1:17" ht="12.75">
      <c r="A43" s="114" t="s">
        <v>209</v>
      </c>
      <c r="B43" s="29" t="s">
        <v>272</v>
      </c>
      <c r="C43" s="29" t="s">
        <v>213</v>
      </c>
      <c r="D43" s="80"/>
      <c r="E43" s="92">
        <f t="shared" si="8"/>
        <v>0</v>
      </c>
      <c r="F43" s="71">
        <f t="shared" si="9"/>
        <v>0</v>
      </c>
      <c r="G43" s="71">
        <f t="shared" si="10"/>
        <v>0</v>
      </c>
      <c r="H43" s="93" t="s">
        <v>21</v>
      </c>
      <c r="I43" s="97"/>
      <c r="J43" s="78"/>
      <c r="K43" s="78"/>
      <c r="L43" s="232" t="s">
        <v>21</v>
      </c>
      <c r="M43" s="78"/>
      <c r="N43" s="126"/>
      <c r="O43" s="126"/>
      <c r="P43" s="126" t="s">
        <v>21</v>
      </c>
      <c r="Q43" s="78"/>
    </row>
    <row r="44" spans="1:17" ht="12.75">
      <c r="A44" s="105" t="s">
        <v>64</v>
      </c>
      <c r="B44" s="29" t="s">
        <v>65</v>
      </c>
      <c r="C44" s="29" t="s">
        <v>66</v>
      </c>
      <c r="D44" s="80"/>
      <c r="E44" s="92">
        <f t="shared" si="8"/>
        <v>0</v>
      </c>
      <c r="F44" s="71">
        <f t="shared" si="9"/>
        <v>0</v>
      </c>
      <c r="G44" s="71">
        <f t="shared" si="10"/>
        <v>0</v>
      </c>
      <c r="H44" s="93" t="s">
        <v>21</v>
      </c>
      <c r="I44" s="92">
        <f>SUM(I46:I50)</f>
        <v>0</v>
      </c>
      <c r="J44" s="78"/>
      <c r="K44" s="78"/>
      <c r="L44" s="232" t="s">
        <v>21</v>
      </c>
      <c r="M44" s="78"/>
      <c r="N44" s="126"/>
      <c r="O44" s="126"/>
      <c r="P44" s="126" t="s">
        <v>21</v>
      </c>
      <c r="Q44" s="78"/>
    </row>
    <row r="45" spans="1:17" ht="25.5">
      <c r="A45" s="108" t="s">
        <v>67</v>
      </c>
      <c r="B45" s="29" t="s">
        <v>68</v>
      </c>
      <c r="C45" s="29" t="s">
        <v>69</v>
      </c>
      <c r="D45" s="80"/>
      <c r="E45" s="92">
        <f t="shared" si="8"/>
        <v>0</v>
      </c>
      <c r="F45" s="71">
        <f t="shared" si="9"/>
        <v>0</v>
      </c>
      <c r="G45" s="71">
        <f t="shared" si="10"/>
        <v>0</v>
      </c>
      <c r="H45" s="93" t="s">
        <v>21</v>
      </c>
      <c r="I45" s="97">
        <f>I44</f>
        <v>0</v>
      </c>
      <c r="J45" s="78"/>
      <c r="K45" s="78"/>
      <c r="L45" s="232" t="s">
        <v>21</v>
      </c>
      <c r="M45" s="78"/>
      <c r="N45" s="126"/>
      <c r="O45" s="126"/>
      <c r="P45" s="126" t="s">
        <v>21</v>
      </c>
      <c r="Q45" s="78"/>
    </row>
    <row r="46" spans="1:17" ht="12.75">
      <c r="A46" s="113" t="s">
        <v>101</v>
      </c>
      <c r="B46" s="29"/>
      <c r="C46" s="29"/>
      <c r="D46" s="80"/>
      <c r="E46" s="92">
        <f t="shared" si="8"/>
        <v>0</v>
      </c>
      <c r="F46" s="71">
        <f t="shared" si="9"/>
        <v>0</v>
      </c>
      <c r="G46" s="71">
        <f t="shared" si="10"/>
        <v>0</v>
      </c>
      <c r="H46" s="93" t="s">
        <v>21</v>
      </c>
      <c r="I46" s="97"/>
      <c r="J46" s="78"/>
      <c r="K46" s="78"/>
      <c r="L46" s="232" t="s">
        <v>21</v>
      </c>
      <c r="M46" s="78"/>
      <c r="N46" s="126"/>
      <c r="O46" s="126"/>
      <c r="P46" s="126" t="s">
        <v>21</v>
      </c>
      <c r="Q46" s="78"/>
    </row>
    <row r="47" spans="1:17" ht="25.5">
      <c r="A47" s="113" t="s">
        <v>214</v>
      </c>
      <c r="B47" s="29" t="s">
        <v>215</v>
      </c>
      <c r="C47" s="29" t="s">
        <v>216</v>
      </c>
      <c r="D47" s="80"/>
      <c r="E47" s="92">
        <f t="shared" si="8"/>
        <v>0</v>
      </c>
      <c r="F47" s="71">
        <f t="shared" si="9"/>
        <v>0</v>
      </c>
      <c r="G47" s="71">
        <f t="shared" si="10"/>
        <v>0</v>
      </c>
      <c r="H47" s="93" t="s">
        <v>21</v>
      </c>
      <c r="I47" s="97">
        <v>0</v>
      </c>
      <c r="J47" s="78"/>
      <c r="K47" s="78"/>
      <c r="L47" s="232" t="s">
        <v>21</v>
      </c>
      <c r="M47" s="78"/>
      <c r="N47" s="126"/>
      <c r="O47" s="126"/>
      <c r="P47" s="126" t="s">
        <v>21</v>
      </c>
      <c r="Q47" s="78"/>
    </row>
    <row r="48" spans="1:17" ht="25.5">
      <c r="A48" s="108" t="s">
        <v>70</v>
      </c>
      <c r="B48" s="29" t="s">
        <v>71</v>
      </c>
      <c r="C48" s="29" t="s">
        <v>72</v>
      </c>
      <c r="D48" s="80"/>
      <c r="E48" s="92">
        <f t="shared" ref="E48:E80" si="11">I48+M48</f>
        <v>0</v>
      </c>
      <c r="F48" s="71">
        <f t="shared" ref="F48:F80" si="12">J48+N48</f>
        <v>0</v>
      </c>
      <c r="G48" s="71">
        <f t="shared" ref="G48:H80" si="13">K48+O48</f>
        <v>0</v>
      </c>
      <c r="H48" s="93" t="s">
        <v>21</v>
      </c>
      <c r="I48" s="97"/>
      <c r="J48" s="78"/>
      <c r="K48" s="78"/>
      <c r="L48" s="232" t="s">
        <v>21</v>
      </c>
      <c r="M48" s="78"/>
      <c r="N48" s="126"/>
      <c r="O48" s="126"/>
      <c r="P48" s="126" t="s">
        <v>21</v>
      </c>
      <c r="Q48" s="78"/>
    </row>
    <row r="49" spans="1:17" ht="38.25">
      <c r="A49" s="108" t="s">
        <v>73</v>
      </c>
      <c r="B49" s="29" t="s">
        <v>74</v>
      </c>
      <c r="C49" s="29" t="s">
        <v>75</v>
      </c>
      <c r="D49" s="80"/>
      <c r="E49" s="92">
        <f t="shared" si="11"/>
        <v>0</v>
      </c>
      <c r="F49" s="71">
        <f t="shared" si="12"/>
        <v>0</v>
      </c>
      <c r="G49" s="71">
        <f t="shared" si="13"/>
        <v>0</v>
      </c>
      <c r="H49" s="93" t="s">
        <v>21</v>
      </c>
      <c r="I49" s="97"/>
      <c r="J49" s="78"/>
      <c r="K49" s="78"/>
      <c r="L49" s="232" t="s">
        <v>21</v>
      </c>
      <c r="M49" s="78"/>
      <c r="N49" s="126"/>
      <c r="O49" s="126"/>
      <c r="P49" s="126" t="s">
        <v>21</v>
      </c>
      <c r="Q49" s="78"/>
    </row>
    <row r="50" spans="1:17" ht="12.75">
      <c r="A50" s="109" t="s">
        <v>273</v>
      </c>
      <c r="B50" s="29" t="s">
        <v>217</v>
      </c>
      <c r="C50" s="29" t="s">
        <v>218</v>
      </c>
      <c r="D50" s="80"/>
      <c r="E50" s="92">
        <f t="shared" si="11"/>
        <v>0</v>
      </c>
      <c r="F50" s="71">
        <f t="shared" si="12"/>
        <v>0</v>
      </c>
      <c r="G50" s="71">
        <f t="shared" si="13"/>
        <v>0</v>
      </c>
      <c r="H50" s="93" t="s">
        <v>21</v>
      </c>
      <c r="I50" s="97"/>
      <c r="J50" s="78"/>
      <c r="K50" s="78"/>
      <c r="L50" s="232" t="s">
        <v>21</v>
      </c>
      <c r="M50" s="78"/>
      <c r="N50" s="126"/>
      <c r="O50" s="126"/>
      <c r="P50" s="126" t="s">
        <v>21</v>
      </c>
      <c r="Q50" s="78"/>
    </row>
    <row r="51" spans="1:17" ht="12.75">
      <c r="A51" s="105" t="s">
        <v>76</v>
      </c>
      <c r="B51" s="29" t="s">
        <v>77</v>
      </c>
      <c r="C51" s="29" t="s">
        <v>78</v>
      </c>
      <c r="D51" s="80"/>
      <c r="E51" s="92">
        <f t="shared" si="11"/>
        <v>1801320</v>
      </c>
      <c r="F51" s="71">
        <f t="shared" si="12"/>
        <v>0</v>
      </c>
      <c r="G51" s="71">
        <f t="shared" si="13"/>
        <v>0</v>
      </c>
      <c r="H51" s="93" t="s">
        <v>21</v>
      </c>
      <c r="I51" s="92">
        <f>SUM(I52:I54)</f>
        <v>1801320</v>
      </c>
      <c r="J51" s="78"/>
      <c r="K51" s="78"/>
      <c r="L51" s="232" t="s">
        <v>21</v>
      </c>
      <c r="M51" s="78"/>
      <c r="N51" s="126"/>
      <c r="O51" s="126"/>
      <c r="P51" s="126" t="s">
        <v>21</v>
      </c>
      <c r="Q51" s="78"/>
    </row>
    <row r="52" spans="1:17" ht="25.5">
      <c r="A52" s="108" t="s">
        <v>79</v>
      </c>
      <c r="B52" s="29" t="s">
        <v>80</v>
      </c>
      <c r="C52" s="29" t="s">
        <v>81</v>
      </c>
      <c r="D52" s="80"/>
      <c r="E52" s="92">
        <f t="shared" si="11"/>
        <v>1800000</v>
      </c>
      <c r="F52" s="71">
        <f t="shared" si="12"/>
        <v>0</v>
      </c>
      <c r="G52" s="71">
        <f t="shared" si="13"/>
        <v>0</v>
      </c>
      <c r="H52" s="93" t="s">
        <v>21</v>
      </c>
      <c r="I52" s="97">
        <v>1800000</v>
      </c>
      <c r="J52" s="78"/>
      <c r="K52" s="78"/>
      <c r="L52" s="232" t="s">
        <v>21</v>
      </c>
      <c r="M52" s="78"/>
      <c r="N52" s="126"/>
      <c r="O52" s="126"/>
      <c r="P52" s="126" t="s">
        <v>21</v>
      </c>
      <c r="Q52" s="78"/>
    </row>
    <row r="53" spans="1:17" ht="25.5">
      <c r="A53" s="108" t="s">
        <v>82</v>
      </c>
      <c r="B53" s="29" t="s">
        <v>83</v>
      </c>
      <c r="C53" s="29" t="s">
        <v>84</v>
      </c>
      <c r="D53" s="80"/>
      <c r="E53" s="92">
        <f t="shared" si="11"/>
        <v>1320</v>
      </c>
      <c r="F53" s="71">
        <f t="shared" si="12"/>
        <v>0</v>
      </c>
      <c r="G53" s="71">
        <f t="shared" si="13"/>
        <v>0</v>
      </c>
      <c r="H53" s="93" t="s">
        <v>21</v>
      </c>
      <c r="I53" s="97">
        <v>1320</v>
      </c>
      <c r="J53" s="78"/>
      <c r="K53" s="78"/>
      <c r="L53" s="232" t="s">
        <v>21</v>
      </c>
      <c r="M53" s="78"/>
      <c r="N53" s="126"/>
      <c r="O53" s="126"/>
      <c r="P53" s="126" t="s">
        <v>21</v>
      </c>
      <c r="Q53" s="78"/>
    </row>
    <row r="54" spans="1:17" ht="12.75">
      <c r="A54" s="108" t="s">
        <v>85</v>
      </c>
      <c r="B54" s="29" t="s">
        <v>86</v>
      </c>
      <c r="C54" s="29" t="s">
        <v>87</v>
      </c>
      <c r="D54" s="80"/>
      <c r="E54" s="92">
        <f t="shared" si="11"/>
        <v>0</v>
      </c>
      <c r="F54" s="71">
        <f t="shared" si="12"/>
        <v>0</v>
      </c>
      <c r="G54" s="71">
        <f t="shared" si="13"/>
        <v>0</v>
      </c>
      <c r="H54" s="93" t="s">
        <v>21</v>
      </c>
      <c r="I54" s="97">
        <v>0</v>
      </c>
      <c r="J54" s="78"/>
      <c r="K54" s="78"/>
      <c r="L54" s="232" t="s">
        <v>21</v>
      </c>
      <c r="M54" s="78"/>
      <c r="N54" s="126"/>
      <c r="O54" s="126"/>
      <c r="P54" s="126" t="s">
        <v>21</v>
      </c>
      <c r="Q54" s="78"/>
    </row>
    <row r="55" spans="1:17" ht="12.75">
      <c r="A55" s="115" t="s">
        <v>219</v>
      </c>
      <c r="B55" s="29" t="s">
        <v>220</v>
      </c>
      <c r="C55" s="29" t="s">
        <v>206</v>
      </c>
      <c r="D55" s="80"/>
      <c r="E55" s="92">
        <f t="shared" si="11"/>
        <v>0</v>
      </c>
      <c r="F55" s="71">
        <f t="shared" si="12"/>
        <v>0</v>
      </c>
      <c r="G55" s="71">
        <f t="shared" si="13"/>
        <v>0</v>
      </c>
      <c r="H55" s="93" t="s">
        <v>21</v>
      </c>
      <c r="I55" s="97"/>
      <c r="J55" s="78"/>
      <c r="K55" s="78"/>
      <c r="L55" s="232" t="s">
        <v>21</v>
      </c>
      <c r="M55" s="78"/>
      <c r="N55" s="126"/>
      <c r="O55" s="126"/>
      <c r="P55" s="126" t="s">
        <v>21</v>
      </c>
      <c r="Q55" s="78"/>
    </row>
    <row r="56" spans="1:17" ht="12.75">
      <c r="A56" s="109" t="s">
        <v>101</v>
      </c>
      <c r="B56" s="44"/>
      <c r="C56" s="44"/>
      <c r="D56" s="80"/>
      <c r="E56" s="92">
        <f t="shared" si="11"/>
        <v>0</v>
      </c>
      <c r="F56" s="71">
        <f t="shared" si="12"/>
        <v>0</v>
      </c>
      <c r="G56" s="71">
        <f t="shared" si="13"/>
        <v>0</v>
      </c>
      <c r="H56" s="93" t="s">
        <v>21</v>
      </c>
      <c r="I56" s="97"/>
      <c r="J56" s="78"/>
      <c r="K56" s="78"/>
      <c r="L56" s="232" t="s">
        <v>21</v>
      </c>
      <c r="M56" s="78"/>
      <c r="N56" s="126"/>
      <c r="O56" s="126"/>
      <c r="P56" s="126" t="s">
        <v>21</v>
      </c>
      <c r="Q56" s="78"/>
    </row>
    <row r="57" spans="1:17" ht="12.75">
      <c r="A57" s="109" t="s">
        <v>274</v>
      </c>
      <c r="B57" s="29" t="s">
        <v>222</v>
      </c>
      <c r="C57" s="29" t="s">
        <v>280</v>
      </c>
      <c r="D57" s="80"/>
      <c r="E57" s="92">
        <f t="shared" si="11"/>
        <v>0</v>
      </c>
      <c r="F57" s="71">
        <f t="shared" si="12"/>
        <v>0</v>
      </c>
      <c r="G57" s="71">
        <f t="shared" si="13"/>
        <v>0</v>
      </c>
      <c r="H57" s="93" t="s">
        <v>21</v>
      </c>
      <c r="I57" s="97"/>
      <c r="J57" s="78"/>
      <c r="K57" s="78"/>
      <c r="L57" s="232" t="s">
        <v>21</v>
      </c>
      <c r="M57" s="78"/>
      <c r="N57" s="126"/>
      <c r="O57" s="126"/>
      <c r="P57" s="126" t="s">
        <v>21</v>
      </c>
      <c r="Q57" s="78"/>
    </row>
    <row r="58" spans="1:17" ht="12.75">
      <c r="A58" s="109" t="s">
        <v>275</v>
      </c>
      <c r="B58" s="29" t="s">
        <v>224</v>
      </c>
      <c r="C58" s="29" t="s">
        <v>281</v>
      </c>
      <c r="D58" s="80"/>
      <c r="E58" s="92">
        <f t="shared" si="11"/>
        <v>0</v>
      </c>
      <c r="F58" s="71">
        <f t="shared" si="12"/>
        <v>0</v>
      </c>
      <c r="G58" s="71">
        <f t="shared" si="13"/>
        <v>0</v>
      </c>
      <c r="H58" s="93" t="s">
        <v>21</v>
      </c>
      <c r="I58" s="97"/>
      <c r="J58" s="78"/>
      <c r="K58" s="78"/>
      <c r="L58" s="232" t="s">
        <v>21</v>
      </c>
      <c r="M58" s="78"/>
      <c r="N58" s="126"/>
      <c r="O58" s="126"/>
      <c r="P58" s="126" t="s">
        <v>21</v>
      </c>
      <c r="Q58" s="78"/>
    </row>
    <row r="59" spans="1:17" ht="25.5">
      <c r="A59" s="109" t="s">
        <v>276</v>
      </c>
      <c r="B59" s="29" t="s">
        <v>226</v>
      </c>
      <c r="C59" s="29" t="s">
        <v>282</v>
      </c>
      <c r="D59" s="80"/>
      <c r="E59" s="92">
        <f t="shared" si="11"/>
        <v>0</v>
      </c>
      <c r="F59" s="71">
        <f t="shared" si="12"/>
        <v>0</v>
      </c>
      <c r="G59" s="71">
        <f t="shared" si="13"/>
        <v>0</v>
      </c>
      <c r="H59" s="93" t="s">
        <v>21</v>
      </c>
      <c r="I59" s="97"/>
      <c r="J59" s="78"/>
      <c r="K59" s="78"/>
      <c r="L59" s="232" t="s">
        <v>21</v>
      </c>
      <c r="M59" s="78"/>
      <c r="N59" s="126"/>
      <c r="O59" s="126"/>
      <c r="P59" s="126" t="s">
        <v>21</v>
      </c>
      <c r="Q59" s="78"/>
    </row>
    <row r="60" spans="1:17" ht="12.75">
      <c r="A60" s="109" t="s">
        <v>221</v>
      </c>
      <c r="B60" s="29" t="s">
        <v>277</v>
      </c>
      <c r="C60" s="29" t="s">
        <v>227</v>
      </c>
      <c r="D60" s="80"/>
      <c r="E60" s="92">
        <f t="shared" ref="E60:E62" si="14">I60+M60</f>
        <v>0</v>
      </c>
      <c r="F60" s="71">
        <f t="shared" ref="F60:F62" si="15">J60+N60</f>
        <v>0</v>
      </c>
      <c r="G60" s="71">
        <f t="shared" ref="G60:G62" si="16">K60+O60</f>
        <v>0</v>
      </c>
      <c r="H60" s="93" t="s">
        <v>21</v>
      </c>
      <c r="I60" s="97"/>
      <c r="J60" s="78"/>
      <c r="K60" s="78"/>
      <c r="L60" s="232" t="s">
        <v>21</v>
      </c>
      <c r="M60" s="78"/>
      <c r="N60" s="126"/>
      <c r="O60" s="126"/>
      <c r="P60" s="126" t="s">
        <v>21</v>
      </c>
      <c r="Q60" s="78"/>
    </row>
    <row r="61" spans="1:17" ht="12.75">
      <c r="A61" s="109" t="s">
        <v>223</v>
      </c>
      <c r="B61" s="29" t="s">
        <v>278</v>
      </c>
      <c r="C61" s="29" t="s">
        <v>228</v>
      </c>
      <c r="D61" s="80"/>
      <c r="E61" s="92">
        <f t="shared" si="14"/>
        <v>0</v>
      </c>
      <c r="F61" s="71">
        <f t="shared" si="15"/>
        <v>0</v>
      </c>
      <c r="G61" s="71">
        <f t="shared" si="16"/>
        <v>0</v>
      </c>
      <c r="H61" s="93" t="s">
        <v>21</v>
      </c>
      <c r="I61" s="97"/>
      <c r="J61" s="78"/>
      <c r="K61" s="78"/>
      <c r="L61" s="232" t="s">
        <v>21</v>
      </c>
      <c r="M61" s="78"/>
      <c r="N61" s="126"/>
      <c r="O61" s="126"/>
      <c r="P61" s="126" t="s">
        <v>21</v>
      </c>
      <c r="Q61" s="78"/>
    </row>
    <row r="62" spans="1:17" ht="25.5">
      <c r="A62" s="109" t="s">
        <v>225</v>
      </c>
      <c r="B62" s="29" t="s">
        <v>279</v>
      </c>
      <c r="C62" s="29" t="s">
        <v>229</v>
      </c>
      <c r="D62" s="80"/>
      <c r="E62" s="92">
        <f t="shared" si="14"/>
        <v>0</v>
      </c>
      <c r="F62" s="71">
        <f t="shared" si="15"/>
        <v>0</v>
      </c>
      <c r="G62" s="71">
        <f t="shared" si="16"/>
        <v>0</v>
      </c>
      <c r="H62" s="93" t="s">
        <v>21</v>
      </c>
      <c r="I62" s="97"/>
      <c r="J62" s="78"/>
      <c r="K62" s="78"/>
      <c r="L62" s="232" t="s">
        <v>21</v>
      </c>
      <c r="M62" s="78"/>
      <c r="N62" s="126"/>
      <c r="O62" s="126"/>
      <c r="P62" s="126" t="s">
        <v>21</v>
      </c>
      <c r="Q62" s="78"/>
    </row>
    <row r="63" spans="1:17" ht="12.75">
      <c r="A63" s="105" t="s">
        <v>88</v>
      </c>
      <c r="B63" s="29" t="s">
        <v>89</v>
      </c>
      <c r="C63" s="29" t="s">
        <v>21</v>
      </c>
      <c r="D63" s="80"/>
      <c r="E63" s="92">
        <f t="shared" si="11"/>
        <v>0</v>
      </c>
      <c r="F63" s="71">
        <f t="shared" si="12"/>
        <v>0</v>
      </c>
      <c r="G63" s="71">
        <f t="shared" si="13"/>
        <v>0</v>
      </c>
      <c r="H63" s="93" t="s">
        <v>21</v>
      </c>
      <c r="I63" s="97"/>
      <c r="J63" s="78"/>
      <c r="K63" s="78"/>
      <c r="L63" s="232" t="s">
        <v>21</v>
      </c>
      <c r="M63" s="78"/>
      <c r="N63" s="126"/>
      <c r="O63" s="126"/>
      <c r="P63" s="126" t="s">
        <v>21</v>
      </c>
      <c r="Q63" s="78"/>
    </row>
    <row r="64" spans="1:17" ht="25.5">
      <c r="A64" s="108" t="s">
        <v>90</v>
      </c>
      <c r="B64" s="29" t="s">
        <v>91</v>
      </c>
      <c r="C64" s="29" t="s">
        <v>92</v>
      </c>
      <c r="D64" s="80"/>
      <c r="E64" s="92">
        <f t="shared" si="11"/>
        <v>0</v>
      </c>
      <c r="F64" s="71">
        <f t="shared" si="12"/>
        <v>0</v>
      </c>
      <c r="G64" s="71">
        <f t="shared" si="13"/>
        <v>0</v>
      </c>
      <c r="H64" s="93">
        <f t="shared" si="13"/>
        <v>0</v>
      </c>
      <c r="I64" s="97"/>
      <c r="J64" s="78"/>
      <c r="K64" s="78"/>
      <c r="L64" s="232"/>
      <c r="M64" s="78"/>
      <c r="N64" s="126"/>
      <c r="O64" s="126"/>
      <c r="P64" s="126"/>
      <c r="Q64" s="78"/>
    </row>
    <row r="65" spans="1:17" ht="15.75">
      <c r="A65" s="105" t="s">
        <v>247</v>
      </c>
      <c r="B65" s="29" t="s">
        <v>93</v>
      </c>
      <c r="C65" s="29" t="s">
        <v>21</v>
      </c>
      <c r="D65" s="80"/>
      <c r="E65" s="92">
        <f>I65+M65+Q65</f>
        <v>12055750</v>
      </c>
      <c r="F65" s="71">
        <f t="shared" si="12"/>
        <v>0</v>
      </c>
      <c r="G65" s="71">
        <f t="shared" si="13"/>
        <v>0</v>
      </c>
      <c r="H65" s="93">
        <f t="shared" si="13"/>
        <v>0</v>
      </c>
      <c r="I65" s="92">
        <f>I67+I70+I68</f>
        <v>11230080</v>
      </c>
      <c r="J65" s="78"/>
      <c r="K65" s="78"/>
      <c r="L65" s="232"/>
      <c r="M65" s="71">
        <f>M68+M70</f>
        <v>325670</v>
      </c>
      <c r="N65" s="126"/>
      <c r="O65" s="126"/>
      <c r="P65" s="126"/>
      <c r="Q65" s="71">
        <f>Q68+Q70</f>
        <v>500000</v>
      </c>
    </row>
    <row r="66" spans="1:17" ht="25.5">
      <c r="A66" s="108" t="s">
        <v>377</v>
      </c>
      <c r="B66" s="29" t="s">
        <v>94</v>
      </c>
      <c r="C66" s="29" t="s">
        <v>95</v>
      </c>
      <c r="D66" s="80"/>
      <c r="E66" s="92">
        <f t="shared" si="11"/>
        <v>0</v>
      </c>
      <c r="F66" s="71">
        <f t="shared" si="12"/>
        <v>0</v>
      </c>
      <c r="G66" s="71">
        <f t="shared" si="13"/>
        <v>0</v>
      </c>
      <c r="H66" s="93">
        <f t="shared" si="13"/>
        <v>0</v>
      </c>
      <c r="I66" s="97"/>
      <c r="J66" s="78"/>
      <c r="K66" s="78"/>
      <c r="L66" s="232"/>
      <c r="M66" s="78"/>
      <c r="N66" s="126"/>
      <c r="O66" s="126"/>
      <c r="P66" s="126"/>
      <c r="Q66" s="78"/>
    </row>
    <row r="67" spans="1:17" ht="25.5">
      <c r="A67" s="108" t="s">
        <v>96</v>
      </c>
      <c r="B67" s="29" t="s">
        <v>97</v>
      </c>
      <c r="C67" s="29" t="s">
        <v>98</v>
      </c>
      <c r="D67" s="80"/>
      <c r="E67" s="92">
        <f t="shared" si="11"/>
        <v>0</v>
      </c>
      <c r="F67" s="71">
        <f t="shared" si="12"/>
        <v>0</v>
      </c>
      <c r="G67" s="71">
        <f t="shared" si="13"/>
        <v>0</v>
      </c>
      <c r="H67" s="93">
        <f t="shared" si="13"/>
        <v>0</v>
      </c>
      <c r="I67" s="97">
        <v>0</v>
      </c>
      <c r="J67" s="78"/>
      <c r="K67" s="78"/>
      <c r="L67" s="232"/>
      <c r="M67" s="78"/>
      <c r="N67" s="126"/>
      <c r="O67" s="126"/>
      <c r="P67" s="126"/>
      <c r="Q67" s="78"/>
    </row>
    <row r="68" spans="1:17" s="25" customFormat="1" ht="12.75">
      <c r="A68" s="112" t="s">
        <v>369</v>
      </c>
      <c r="B68" s="29" t="s">
        <v>99</v>
      </c>
      <c r="C68" s="29" t="s">
        <v>100</v>
      </c>
      <c r="D68" s="87"/>
      <c r="E68" s="92">
        <f>I68+M68+Q68</f>
        <v>6885620</v>
      </c>
      <c r="F68" s="71">
        <f t="shared" ref="F68:F69" si="17">J68+N68</f>
        <v>0</v>
      </c>
      <c r="G68" s="71">
        <f t="shared" ref="G68:G69" si="18">K68+O68</f>
        <v>0</v>
      </c>
      <c r="H68" s="93">
        <f t="shared" ref="H68:H69" si="19">L68+P68</f>
        <v>0</v>
      </c>
      <c r="I68" s="97">
        <v>6080280</v>
      </c>
      <c r="J68" s="78"/>
      <c r="K68" s="78"/>
      <c r="L68" s="232"/>
      <c r="M68" s="78">
        <v>305340</v>
      </c>
      <c r="N68" s="126"/>
      <c r="O68" s="126"/>
      <c r="P68" s="126"/>
      <c r="Q68" s="78">
        <v>500000</v>
      </c>
    </row>
    <row r="69" spans="1:17" s="25" customFormat="1" ht="25.5">
      <c r="A69" s="112" t="s">
        <v>378</v>
      </c>
      <c r="B69" s="29" t="s">
        <v>103</v>
      </c>
      <c r="C69" s="29" t="s">
        <v>379</v>
      </c>
      <c r="D69" s="87"/>
      <c r="E69" s="92">
        <f t="shared" ref="E69" si="20">I69+M69</f>
        <v>0</v>
      </c>
      <c r="F69" s="71">
        <f t="shared" si="17"/>
        <v>0</v>
      </c>
      <c r="G69" s="71">
        <f t="shared" si="18"/>
        <v>0</v>
      </c>
      <c r="H69" s="93">
        <f t="shared" si="19"/>
        <v>0</v>
      </c>
      <c r="I69" s="97"/>
      <c r="J69" s="78"/>
      <c r="K69" s="78"/>
      <c r="L69" s="232"/>
      <c r="M69" s="78"/>
      <c r="N69" s="126"/>
      <c r="O69" s="126"/>
      <c r="P69" s="126"/>
      <c r="Q69" s="78"/>
    </row>
    <row r="70" spans="1:17" ht="12.75">
      <c r="A70" s="112" t="s">
        <v>370</v>
      </c>
      <c r="B70" s="29" t="s">
        <v>380</v>
      </c>
      <c r="C70" s="29" t="s">
        <v>367</v>
      </c>
      <c r="D70" s="87"/>
      <c r="E70" s="92">
        <f>I70+M70</f>
        <v>5170130</v>
      </c>
      <c r="F70" s="71">
        <f t="shared" si="12"/>
        <v>0</v>
      </c>
      <c r="G70" s="71">
        <f t="shared" si="13"/>
        <v>0</v>
      </c>
      <c r="H70" s="93">
        <f t="shared" si="13"/>
        <v>0</v>
      </c>
      <c r="I70" s="97">
        <v>5149800</v>
      </c>
      <c r="J70" s="78"/>
      <c r="K70" s="78"/>
      <c r="L70" s="232"/>
      <c r="M70" s="78">
        <v>20330</v>
      </c>
      <c r="N70" s="126"/>
      <c r="O70" s="126"/>
      <c r="P70" s="126"/>
      <c r="Q70" s="78">
        <v>0</v>
      </c>
    </row>
    <row r="71" spans="1:17" ht="12.75">
      <c r="A71" s="116" t="s">
        <v>101</v>
      </c>
      <c r="B71" s="29"/>
      <c r="C71" s="29"/>
      <c r="D71" s="80"/>
      <c r="E71" s="92">
        <f t="shared" si="11"/>
        <v>0</v>
      </c>
      <c r="F71" s="71">
        <f t="shared" si="12"/>
        <v>0</v>
      </c>
      <c r="G71" s="71">
        <f t="shared" si="13"/>
        <v>0</v>
      </c>
      <c r="H71" s="93">
        <f t="shared" si="13"/>
        <v>0</v>
      </c>
      <c r="I71" s="97"/>
      <c r="J71" s="78"/>
      <c r="K71" s="78"/>
      <c r="L71" s="232"/>
      <c r="M71" s="78"/>
      <c r="N71" s="126"/>
      <c r="O71" s="126"/>
      <c r="P71" s="126"/>
      <c r="Q71" s="78"/>
    </row>
    <row r="72" spans="1:17" ht="25.5">
      <c r="A72" s="108" t="s">
        <v>102</v>
      </c>
      <c r="B72" s="29" t="s">
        <v>381</v>
      </c>
      <c r="C72" s="29" t="s">
        <v>104</v>
      </c>
      <c r="D72" s="80"/>
      <c r="E72" s="92">
        <f t="shared" si="11"/>
        <v>0</v>
      </c>
      <c r="F72" s="71">
        <f t="shared" si="12"/>
        <v>0</v>
      </c>
      <c r="G72" s="71">
        <f t="shared" si="13"/>
        <v>0</v>
      </c>
      <c r="H72" s="93">
        <f t="shared" si="13"/>
        <v>0</v>
      </c>
      <c r="I72" s="97"/>
      <c r="J72" s="78"/>
      <c r="K72" s="78"/>
      <c r="L72" s="232"/>
      <c r="M72" s="78"/>
      <c r="N72" s="126"/>
      <c r="O72" s="126"/>
      <c r="P72" s="126"/>
      <c r="Q72" s="78"/>
    </row>
    <row r="73" spans="1:17" ht="38.25">
      <c r="A73" s="113" t="s">
        <v>105</v>
      </c>
      <c r="B73" s="29" t="s">
        <v>382</v>
      </c>
      <c r="C73" s="29" t="s">
        <v>106</v>
      </c>
      <c r="D73" s="80"/>
      <c r="E73" s="92">
        <f t="shared" si="11"/>
        <v>0</v>
      </c>
      <c r="F73" s="71">
        <f t="shared" si="12"/>
        <v>0</v>
      </c>
      <c r="G73" s="71">
        <f t="shared" si="13"/>
        <v>0</v>
      </c>
      <c r="H73" s="93">
        <f t="shared" si="13"/>
        <v>0</v>
      </c>
      <c r="I73" s="97"/>
      <c r="J73" s="78"/>
      <c r="K73" s="78"/>
      <c r="L73" s="232"/>
      <c r="M73" s="78"/>
      <c r="N73" s="126"/>
      <c r="O73" s="126"/>
      <c r="P73" s="126"/>
      <c r="Q73" s="78"/>
    </row>
    <row r="74" spans="1:17" ht="25.5">
      <c r="A74" s="113" t="s">
        <v>107</v>
      </c>
      <c r="B74" s="29" t="s">
        <v>383</v>
      </c>
      <c r="C74" s="29" t="s">
        <v>108</v>
      </c>
      <c r="D74" s="80"/>
      <c r="E74" s="92">
        <f t="shared" si="11"/>
        <v>0</v>
      </c>
      <c r="F74" s="71">
        <f t="shared" si="12"/>
        <v>0</v>
      </c>
      <c r="G74" s="71">
        <f t="shared" si="13"/>
        <v>0</v>
      </c>
      <c r="H74" s="93">
        <f t="shared" si="13"/>
        <v>0</v>
      </c>
      <c r="I74" s="97"/>
      <c r="J74" s="78"/>
      <c r="K74" s="78"/>
      <c r="L74" s="232"/>
      <c r="M74" s="78"/>
      <c r="N74" s="126"/>
      <c r="O74" s="126"/>
      <c r="P74" s="126"/>
      <c r="Q74" s="78"/>
    </row>
    <row r="75" spans="1:17" ht="15.75">
      <c r="A75" s="104" t="s">
        <v>248</v>
      </c>
      <c r="B75" s="32" t="s">
        <v>109</v>
      </c>
      <c r="C75" s="32" t="s">
        <v>110</v>
      </c>
      <c r="D75" s="80"/>
      <c r="E75" s="92">
        <f t="shared" si="11"/>
        <v>0</v>
      </c>
      <c r="F75" s="71">
        <f t="shared" si="12"/>
        <v>0</v>
      </c>
      <c r="G75" s="71">
        <f t="shared" si="13"/>
        <v>0</v>
      </c>
      <c r="H75" s="93" t="s">
        <v>21</v>
      </c>
      <c r="I75" s="97"/>
      <c r="J75" s="78"/>
      <c r="K75" s="78"/>
      <c r="L75" s="232" t="s">
        <v>21</v>
      </c>
      <c r="M75" s="78"/>
      <c r="N75" s="126"/>
      <c r="O75" s="126"/>
      <c r="P75" s="126" t="s">
        <v>21</v>
      </c>
      <c r="Q75" s="78"/>
    </row>
    <row r="76" spans="1:17" ht="28.5">
      <c r="A76" s="106" t="s">
        <v>249</v>
      </c>
      <c r="B76" s="29" t="s">
        <v>111</v>
      </c>
      <c r="C76" s="29"/>
      <c r="D76" s="80"/>
      <c r="E76" s="92">
        <f t="shared" si="11"/>
        <v>0</v>
      </c>
      <c r="F76" s="71">
        <f t="shared" si="12"/>
        <v>0</v>
      </c>
      <c r="G76" s="71">
        <f t="shared" si="13"/>
        <v>0</v>
      </c>
      <c r="H76" s="93" t="s">
        <v>21</v>
      </c>
      <c r="I76" s="97"/>
      <c r="J76" s="78"/>
      <c r="K76" s="78"/>
      <c r="L76" s="232" t="s">
        <v>21</v>
      </c>
      <c r="M76" s="78"/>
      <c r="N76" s="126"/>
      <c r="O76" s="126"/>
      <c r="P76" s="126" t="s">
        <v>21</v>
      </c>
      <c r="Q76" s="78"/>
    </row>
    <row r="77" spans="1:17" ht="15.75">
      <c r="A77" s="106" t="s">
        <v>250</v>
      </c>
      <c r="B77" s="29" t="s">
        <v>112</v>
      </c>
      <c r="C77" s="29"/>
      <c r="D77" s="80"/>
      <c r="E77" s="92">
        <f t="shared" si="11"/>
        <v>0</v>
      </c>
      <c r="F77" s="71">
        <f t="shared" si="12"/>
        <v>0</v>
      </c>
      <c r="G77" s="71">
        <f t="shared" si="13"/>
        <v>0</v>
      </c>
      <c r="H77" s="93" t="s">
        <v>21</v>
      </c>
      <c r="I77" s="97"/>
      <c r="J77" s="78"/>
      <c r="K77" s="78"/>
      <c r="L77" s="232" t="s">
        <v>21</v>
      </c>
      <c r="M77" s="78"/>
      <c r="N77" s="126"/>
      <c r="O77" s="126"/>
      <c r="P77" s="126" t="s">
        <v>21</v>
      </c>
      <c r="Q77" s="78"/>
    </row>
    <row r="78" spans="1:17" ht="15.75">
      <c r="A78" s="106" t="s">
        <v>251</v>
      </c>
      <c r="B78" s="29" t="s">
        <v>113</v>
      </c>
      <c r="C78" s="29"/>
      <c r="D78" s="80"/>
      <c r="E78" s="92">
        <f t="shared" si="11"/>
        <v>0</v>
      </c>
      <c r="F78" s="71">
        <f t="shared" si="12"/>
        <v>0</v>
      </c>
      <c r="G78" s="71">
        <f t="shared" si="13"/>
        <v>0</v>
      </c>
      <c r="H78" s="93" t="s">
        <v>21</v>
      </c>
      <c r="I78" s="97"/>
      <c r="J78" s="78"/>
      <c r="K78" s="78"/>
      <c r="L78" s="232" t="s">
        <v>21</v>
      </c>
      <c r="M78" s="78"/>
      <c r="N78" s="126"/>
      <c r="O78" s="126"/>
      <c r="P78" s="126" t="s">
        <v>21</v>
      </c>
      <c r="Q78" s="78"/>
    </row>
    <row r="79" spans="1:17" ht="15.75">
      <c r="A79" s="104" t="s">
        <v>252</v>
      </c>
      <c r="B79" s="32" t="s">
        <v>114</v>
      </c>
      <c r="C79" s="32" t="s">
        <v>21</v>
      </c>
      <c r="D79" s="80"/>
      <c r="E79" s="92">
        <f t="shared" si="11"/>
        <v>0</v>
      </c>
      <c r="F79" s="71">
        <f t="shared" si="12"/>
        <v>0</v>
      </c>
      <c r="G79" s="71">
        <f t="shared" si="13"/>
        <v>0</v>
      </c>
      <c r="H79" s="93" t="s">
        <v>21</v>
      </c>
      <c r="I79" s="97"/>
      <c r="J79" s="78"/>
      <c r="K79" s="78"/>
      <c r="L79" s="232" t="s">
        <v>21</v>
      </c>
      <c r="M79" s="78"/>
      <c r="N79" s="126"/>
      <c r="O79" s="126"/>
      <c r="P79" s="126" t="s">
        <v>21</v>
      </c>
      <c r="Q79" s="78"/>
    </row>
    <row r="80" spans="1:17" ht="26.25" thickBot="1">
      <c r="A80" s="117" t="s">
        <v>115</v>
      </c>
      <c r="B80" s="118" t="s">
        <v>116</v>
      </c>
      <c r="C80" s="118" t="s">
        <v>117</v>
      </c>
      <c r="D80" s="82"/>
      <c r="E80" s="100">
        <f t="shared" si="11"/>
        <v>0</v>
      </c>
      <c r="F80" s="101">
        <f t="shared" si="12"/>
        <v>0</v>
      </c>
      <c r="G80" s="101">
        <f t="shared" si="13"/>
        <v>0</v>
      </c>
      <c r="H80" s="148" t="s">
        <v>21</v>
      </c>
      <c r="I80" s="205"/>
      <c r="J80" s="151"/>
      <c r="K80" s="151"/>
      <c r="L80" s="240" t="s">
        <v>21</v>
      </c>
      <c r="M80" s="78"/>
      <c r="N80" s="126"/>
      <c r="O80" s="126"/>
      <c r="P80" s="126" t="s">
        <v>21</v>
      </c>
      <c r="Q80" s="78"/>
    </row>
    <row r="81" spans="1:17" ht="11.25" customHeight="1">
      <c r="A81" s="25"/>
      <c r="B81" s="25"/>
      <c r="C81" s="25"/>
      <c r="D81" s="25"/>
      <c r="E81" s="25"/>
      <c r="F81" s="25"/>
      <c r="G81" s="25"/>
      <c r="H81" s="25"/>
    </row>
    <row r="82" spans="1:17" s="6" customFormat="1" ht="11.25" customHeight="1">
      <c r="A82" s="46" t="s">
        <v>172</v>
      </c>
      <c r="B82" s="47"/>
      <c r="C82" s="47"/>
      <c r="D82" s="47"/>
      <c r="E82" s="49"/>
      <c r="F82" s="49"/>
      <c r="G82" s="49"/>
      <c r="H82" s="49"/>
      <c r="I82" s="47"/>
      <c r="J82" s="47"/>
      <c r="K82" s="47"/>
      <c r="L82" s="47"/>
      <c r="M82" s="47"/>
      <c r="Q82" s="47"/>
    </row>
    <row r="83" spans="1:17" s="6" customFormat="1" ht="11.25" customHeight="1">
      <c r="A83" s="46" t="s">
        <v>173</v>
      </c>
      <c r="B83" s="47"/>
      <c r="C83" s="47"/>
      <c r="D83" s="47"/>
      <c r="E83" s="49"/>
      <c r="F83" s="49"/>
      <c r="G83" s="49"/>
      <c r="H83" s="49"/>
      <c r="I83" s="47"/>
      <c r="J83" s="47"/>
      <c r="K83" s="47"/>
      <c r="L83" s="47"/>
      <c r="M83" s="47"/>
      <c r="Q83" s="47"/>
    </row>
    <row r="84" spans="1:17" s="6" customFormat="1" ht="11.25" customHeight="1">
      <c r="A84" s="46" t="s">
        <v>174</v>
      </c>
      <c r="B84" s="47"/>
      <c r="C84" s="47"/>
      <c r="D84" s="47"/>
      <c r="E84" s="49"/>
      <c r="F84" s="49"/>
      <c r="G84" s="49"/>
      <c r="H84" s="49"/>
      <c r="I84" s="47"/>
      <c r="J84" s="47"/>
      <c r="K84" s="47"/>
      <c r="L84" s="47"/>
      <c r="M84" s="47"/>
      <c r="Q84" s="47"/>
    </row>
    <row r="85" spans="1:17" s="6" customFormat="1" ht="10.5" customHeight="1">
      <c r="A85" s="46" t="s">
        <v>175</v>
      </c>
      <c r="B85" s="47"/>
      <c r="C85" s="47"/>
      <c r="D85" s="47"/>
      <c r="E85" s="49"/>
      <c r="F85" s="49"/>
      <c r="G85" s="49"/>
      <c r="H85" s="49"/>
      <c r="I85" s="47"/>
      <c r="J85" s="47"/>
      <c r="K85" s="47"/>
      <c r="L85" s="47"/>
      <c r="M85" s="47"/>
      <c r="Q85" s="47"/>
    </row>
    <row r="86" spans="1:17" s="6" customFormat="1" ht="10.5" customHeight="1">
      <c r="A86" s="46" t="s">
        <v>176</v>
      </c>
      <c r="B86" s="47"/>
      <c r="C86" s="47"/>
      <c r="D86" s="47"/>
      <c r="E86" s="49"/>
      <c r="F86" s="49"/>
      <c r="G86" s="49"/>
      <c r="H86" s="49"/>
      <c r="I86" s="47"/>
      <c r="J86" s="47"/>
      <c r="K86" s="47"/>
      <c r="L86" s="47"/>
      <c r="M86" s="47"/>
      <c r="Q86" s="47"/>
    </row>
    <row r="87" spans="1:17" s="6" customFormat="1" ht="10.5" customHeight="1">
      <c r="A87" s="46" t="s">
        <v>177</v>
      </c>
      <c r="B87" s="47"/>
      <c r="C87" s="47"/>
      <c r="D87" s="47"/>
      <c r="E87" s="49"/>
      <c r="F87" s="49"/>
      <c r="G87" s="49"/>
      <c r="H87" s="49"/>
      <c r="I87" s="47"/>
      <c r="J87" s="47"/>
      <c r="K87" s="47"/>
      <c r="L87" s="47"/>
      <c r="M87" s="47"/>
      <c r="Q87" s="47"/>
    </row>
    <row r="88" spans="1:17" s="6" customFormat="1" ht="19.5" customHeight="1">
      <c r="A88" s="329" t="s">
        <v>178</v>
      </c>
      <c r="B88" s="329"/>
      <c r="C88" s="329"/>
      <c r="D88" s="329"/>
      <c r="E88" s="329"/>
      <c r="F88" s="329"/>
      <c r="G88" s="329"/>
      <c r="H88" s="329"/>
      <c r="I88" s="47"/>
      <c r="J88" s="47"/>
      <c r="K88" s="47"/>
      <c r="L88" s="47"/>
      <c r="M88" s="47"/>
      <c r="Q88" s="47"/>
    </row>
    <row r="89" spans="1:17" s="6" customFormat="1" ht="10.5" customHeight="1">
      <c r="A89" s="46" t="s">
        <v>179</v>
      </c>
      <c r="B89" s="47"/>
      <c r="C89" s="47"/>
      <c r="D89" s="47"/>
      <c r="E89" s="49"/>
      <c r="F89" s="49"/>
      <c r="G89" s="49"/>
      <c r="H89" s="49"/>
      <c r="I89" s="47"/>
      <c r="J89" s="47"/>
      <c r="K89" s="47"/>
      <c r="L89" s="47"/>
      <c r="M89" s="47"/>
      <c r="Q89" s="47"/>
    </row>
    <row r="90" spans="1:17" s="6" customFormat="1" ht="30" customHeight="1">
      <c r="A90" s="329" t="s">
        <v>180</v>
      </c>
      <c r="B90" s="329"/>
      <c r="C90" s="329"/>
      <c r="D90" s="329"/>
      <c r="E90" s="329"/>
      <c r="F90" s="329"/>
      <c r="G90" s="329"/>
      <c r="H90" s="329"/>
      <c r="I90" s="47"/>
      <c r="J90" s="47"/>
      <c r="K90" s="47"/>
      <c r="L90" s="47"/>
      <c r="M90" s="47"/>
      <c r="Q90" s="47"/>
    </row>
    <row r="91" spans="1:17" s="6" customFormat="1" ht="19.5" customHeight="1">
      <c r="A91" s="329" t="s">
        <v>181</v>
      </c>
      <c r="B91" s="329"/>
      <c r="C91" s="329"/>
      <c r="D91" s="329"/>
      <c r="E91" s="329"/>
      <c r="F91" s="329"/>
      <c r="G91" s="329"/>
      <c r="H91" s="329"/>
      <c r="I91" s="47"/>
      <c r="J91" s="47"/>
      <c r="K91" s="47"/>
      <c r="L91" s="47"/>
      <c r="M91" s="47"/>
      <c r="Q91" s="47"/>
    </row>
    <row r="92" spans="1:17" s="6" customFormat="1" ht="30" customHeight="1">
      <c r="A92" s="329" t="s">
        <v>182</v>
      </c>
      <c r="B92" s="329"/>
      <c r="C92" s="329"/>
      <c r="D92" s="329"/>
      <c r="E92" s="329"/>
      <c r="F92" s="329"/>
      <c r="G92" s="329"/>
      <c r="H92" s="329"/>
      <c r="I92" s="47"/>
      <c r="J92" s="47"/>
      <c r="K92" s="47"/>
      <c r="L92" s="47"/>
      <c r="M92" s="47"/>
      <c r="Q92" s="47"/>
    </row>
    <row r="93" spans="1:17" s="6" customFormat="1" ht="23.25" customHeight="1">
      <c r="A93" s="333" t="s">
        <v>183</v>
      </c>
      <c r="B93" s="333"/>
      <c r="C93" s="333"/>
      <c r="D93" s="333"/>
      <c r="E93" s="333"/>
      <c r="F93" s="333"/>
      <c r="G93" s="333"/>
      <c r="H93" s="333"/>
      <c r="I93" s="47"/>
      <c r="J93" s="47"/>
      <c r="K93" s="47"/>
      <c r="L93" s="47"/>
      <c r="M93" s="47"/>
      <c r="Q93" s="47"/>
    </row>
    <row r="94" spans="1:17" s="6" customFormat="1" ht="11.25" customHeight="1">
      <c r="A94" s="46" t="s">
        <v>184</v>
      </c>
      <c r="B94" s="47"/>
      <c r="C94" s="47"/>
      <c r="D94" s="47"/>
      <c r="E94" s="49"/>
      <c r="F94" s="49"/>
      <c r="G94" s="49"/>
      <c r="H94" s="49"/>
      <c r="I94" s="47"/>
      <c r="J94" s="47"/>
      <c r="K94" s="47"/>
      <c r="L94" s="47"/>
      <c r="M94" s="47"/>
      <c r="Q94" s="47"/>
    </row>
    <row r="95" spans="1:17" s="6" customFormat="1" ht="33" customHeight="1">
      <c r="A95" s="329" t="s">
        <v>185</v>
      </c>
      <c r="B95" s="329"/>
      <c r="C95" s="329"/>
      <c r="D95" s="329"/>
      <c r="E95" s="329"/>
      <c r="F95" s="329"/>
      <c r="G95" s="329"/>
      <c r="H95" s="329"/>
      <c r="I95" s="47"/>
      <c r="J95" s="47"/>
      <c r="K95" s="47"/>
      <c r="L95" s="47"/>
      <c r="M95" s="47"/>
      <c r="Q95" s="47"/>
    </row>
    <row r="96" spans="1:17" ht="3" customHeight="1"/>
  </sheetData>
  <autoFilter ref="A11:P80"/>
  <mergeCells count="24">
    <mergeCell ref="P3:P4"/>
    <mergeCell ref="M8:P8"/>
    <mergeCell ref="P9:P10"/>
    <mergeCell ref="A95:H95"/>
    <mergeCell ref="L3:L4"/>
    <mergeCell ref="I8:L8"/>
    <mergeCell ref="L9:L10"/>
    <mergeCell ref="A88:H88"/>
    <mergeCell ref="A90:H90"/>
    <mergeCell ref="A91:H91"/>
    <mergeCell ref="A92:H92"/>
    <mergeCell ref="A93:H93"/>
    <mergeCell ref="A6:H6"/>
    <mergeCell ref="A8:A10"/>
    <mergeCell ref="B8:B10"/>
    <mergeCell ref="C8:C10"/>
    <mergeCell ref="D8:D10"/>
    <mergeCell ref="E8:H8"/>
    <mergeCell ref="H9:H10"/>
    <mergeCell ref="C1:D1"/>
    <mergeCell ref="A2:G2"/>
    <mergeCell ref="A3:G3"/>
    <mergeCell ref="H3:H4"/>
    <mergeCell ref="A4:G4"/>
  </mergeCells>
  <pageMargins left="0.70866141732283472" right="0.70866141732283472" top="0.74803149606299213" bottom="0.74803149606299213" header="0.31496062992125984" footer="0.31496062992125984"/>
  <pageSetup paperSize="9" scale="75" fitToHeight="0" orientation="landscape" r:id="rId1"/>
  <rowBreaks count="2" manualBreakCount="2">
    <brk id="32" max="15" man="1"/>
    <brk id="62" max="15" man="1"/>
  </rowBreaks>
  <colBreaks count="1" manualBreakCount="1">
    <brk id="13" max="77" man="1"/>
  </colBreaks>
</worksheet>
</file>

<file path=xl/worksheets/sheet3.xml><?xml version="1.0" encoding="utf-8"?>
<worksheet xmlns="http://schemas.openxmlformats.org/spreadsheetml/2006/main" xmlns:r="http://schemas.openxmlformats.org/officeDocument/2006/relationships">
  <sheetPr>
    <tabColor theme="4" tint="0.39997558519241921"/>
    <pageSetUpPr fitToPage="1"/>
  </sheetPr>
  <dimension ref="A1:AE100"/>
  <sheetViews>
    <sheetView topLeftCell="A56" zoomScaleNormal="100" zoomScaleSheetLayoutView="40" zoomScalePageLayoutView="130" workbookViewId="0">
      <selection activeCell="I53" sqref="I53"/>
    </sheetView>
  </sheetViews>
  <sheetFormatPr defaultColWidth="0.85546875" defaultRowHeight="11.25"/>
  <cols>
    <col min="1" max="1" width="79.28515625" style="27" customWidth="1"/>
    <col min="2" max="2" width="8.7109375" style="27" customWidth="1"/>
    <col min="3" max="3" width="14.7109375" style="27" customWidth="1"/>
    <col min="4" max="4" width="11.28515625" style="27" customWidth="1"/>
    <col min="5" max="5" width="13.28515625" style="48" customWidth="1"/>
    <col min="6" max="8" width="13.28515625" style="48" hidden="1" customWidth="1"/>
    <col min="9" max="10" width="13.28515625" style="48" customWidth="1"/>
    <col min="11" max="16" width="13.28515625" style="27" customWidth="1"/>
    <col min="17" max="19" width="13.28515625" style="27" hidden="1" customWidth="1"/>
    <col min="20" max="20" width="13.28515625" style="213" hidden="1" customWidth="1"/>
    <col min="21" max="21" width="13.28515625" style="27" customWidth="1"/>
    <col min="22" max="22" width="23.7109375" style="217" customWidth="1"/>
    <col min="23" max="25" width="13.28515625" style="217" hidden="1" customWidth="1"/>
    <col min="26" max="26" width="13.28515625" style="213" customWidth="1"/>
    <col min="27" max="29" width="13.28515625" style="22" hidden="1" customWidth="1"/>
    <col min="30" max="16384" width="0.85546875" style="3"/>
  </cols>
  <sheetData>
    <row r="1" spans="1:31" ht="12.75">
      <c r="A1" s="63"/>
      <c r="B1" s="63"/>
      <c r="C1" s="323"/>
      <c r="D1" s="323"/>
      <c r="E1" s="64"/>
      <c r="F1" s="64"/>
      <c r="G1" s="64"/>
      <c r="H1" s="64"/>
      <c r="I1" s="64"/>
      <c r="J1" s="64"/>
      <c r="K1" s="63"/>
      <c r="L1" s="63"/>
      <c r="M1" s="63"/>
      <c r="N1" s="63"/>
      <c r="O1" s="63"/>
      <c r="P1" s="63"/>
      <c r="Q1" s="63"/>
      <c r="R1" s="63"/>
      <c r="S1" s="63"/>
      <c r="T1" s="206"/>
      <c r="U1" s="63"/>
      <c r="V1" s="214"/>
      <c r="W1" s="214"/>
      <c r="X1" s="214"/>
      <c r="Y1" s="214"/>
      <c r="Z1" s="206"/>
      <c r="AA1" s="65"/>
      <c r="AB1" s="65"/>
      <c r="AC1" s="65"/>
    </row>
    <row r="2" spans="1:31" ht="12.75" customHeight="1">
      <c r="A2" s="324" t="s">
        <v>493</v>
      </c>
      <c r="B2" s="324"/>
      <c r="C2" s="324"/>
      <c r="D2" s="324"/>
      <c r="E2" s="324"/>
      <c r="F2" s="324"/>
      <c r="G2" s="324"/>
      <c r="H2" s="64"/>
      <c r="I2" s="64"/>
      <c r="J2" s="64"/>
      <c r="K2" s="63"/>
      <c r="L2" s="63"/>
      <c r="M2" s="63"/>
      <c r="N2" s="63"/>
      <c r="O2" s="63"/>
      <c r="P2" s="64"/>
      <c r="Q2" s="63"/>
      <c r="R2" s="63"/>
      <c r="S2" s="63"/>
      <c r="T2" s="207"/>
      <c r="U2" s="64"/>
      <c r="V2" s="214"/>
      <c r="W2" s="214"/>
      <c r="X2" s="214"/>
      <c r="Y2" s="215"/>
      <c r="Z2" s="206"/>
      <c r="AA2" s="65"/>
      <c r="AB2" s="65"/>
      <c r="AC2" s="67"/>
    </row>
    <row r="3" spans="1:31" ht="15.75">
      <c r="A3" s="324" t="s">
        <v>491</v>
      </c>
      <c r="B3" s="324"/>
      <c r="C3" s="324"/>
      <c r="D3" s="324"/>
      <c r="E3" s="324"/>
      <c r="F3" s="324"/>
      <c r="G3" s="324"/>
      <c r="H3" s="325"/>
      <c r="I3" s="267"/>
      <c r="J3" s="203"/>
      <c r="K3" s="63"/>
      <c r="L3" s="63"/>
      <c r="M3" s="63"/>
      <c r="N3" s="63"/>
      <c r="O3" s="63"/>
      <c r="P3" s="330"/>
      <c r="Q3" s="63"/>
      <c r="R3" s="63"/>
      <c r="S3" s="63"/>
      <c r="T3" s="347"/>
      <c r="U3" s="330"/>
      <c r="V3" s="214"/>
      <c r="W3" s="214"/>
      <c r="X3" s="214"/>
      <c r="Y3" s="354"/>
      <c r="Z3" s="206"/>
      <c r="AA3" s="65"/>
      <c r="AB3" s="65"/>
      <c r="AC3" s="351"/>
    </row>
    <row r="4" spans="1:31" ht="15.75" customHeight="1">
      <c r="A4" s="323" t="s">
        <v>484</v>
      </c>
      <c r="B4" s="323"/>
      <c r="C4" s="323"/>
      <c r="D4" s="323"/>
      <c r="E4" s="323"/>
      <c r="F4" s="323"/>
      <c r="G4" s="323"/>
      <c r="H4" s="325"/>
      <c r="I4" s="267"/>
      <c r="J4" s="203"/>
      <c r="K4" s="63"/>
      <c r="L4" s="63"/>
      <c r="M4" s="63"/>
      <c r="N4" s="63"/>
      <c r="O4" s="63"/>
      <c r="P4" s="330"/>
      <c r="Q4" s="63"/>
      <c r="R4" s="63"/>
      <c r="S4" s="63"/>
      <c r="T4" s="347"/>
      <c r="U4" s="330"/>
      <c r="V4" s="214"/>
      <c r="W4" s="214"/>
      <c r="X4" s="214"/>
      <c r="Y4" s="354"/>
      <c r="Z4" s="206"/>
      <c r="AA4" s="65"/>
      <c r="AB4" s="65"/>
      <c r="AC4" s="351"/>
    </row>
    <row r="5" spans="1:31" ht="12.75">
      <c r="A5" s="63"/>
      <c r="B5" s="63"/>
      <c r="C5" s="63"/>
      <c r="D5" s="63"/>
      <c r="E5" s="64"/>
      <c r="F5" s="64"/>
      <c r="G5" s="64"/>
      <c r="H5" s="64"/>
      <c r="I5" s="64"/>
      <c r="J5" s="64"/>
      <c r="K5" s="63"/>
      <c r="L5" s="63"/>
      <c r="M5" s="63"/>
      <c r="N5" s="63"/>
      <c r="O5" s="63"/>
      <c r="P5" s="63"/>
      <c r="Q5" s="63"/>
      <c r="R5" s="63"/>
      <c r="S5" s="63"/>
      <c r="T5" s="206"/>
      <c r="U5" s="63"/>
      <c r="V5" s="214"/>
      <c r="W5" s="214"/>
      <c r="X5" s="214"/>
      <c r="Y5" s="214"/>
      <c r="Z5" s="206"/>
      <c r="AA5" s="65"/>
      <c r="AB5" s="65"/>
      <c r="AC5" s="65"/>
    </row>
    <row r="6" spans="1:31" ht="12.75">
      <c r="A6" s="324" t="s">
        <v>19</v>
      </c>
      <c r="B6" s="324"/>
      <c r="C6" s="324"/>
      <c r="D6" s="324"/>
      <c r="E6" s="324"/>
      <c r="F6" s="324"/>
      <c r="G6" s="324"/>
      <c r="H6" s="324"/>
      <c r="I6" s="266"/>
      <c r="J6" s="202"/>
      <c r="K6" s="63"/>
      <c r="L6" s="63"/>
      <c r="M6" s="63"/>
      <c r="N6" s="63"/>
      <c r="O6" s="63"/>
      <c r="P6" s="63"/>
      <c r="Q6" s="63"/>
      <c r="R6" s="63"/>
      <c r="S6" s="63"/>
      <c r="T6" s="206"/>
      <c r="U6" s="63"/>
      <c r="V6" s="214"/>
      <c r="W6" s="214"/>
      <c r="X6" s="214"/>
      <c r="Y6" s="214"/>
      <c r="Z6" s="206"/>
      <c r="AA6" s="65"/>
      <c r="AB6" s="65"/>
      <c r="AC6" s="65"/>
    </row>
    <row r="7" spans="1:31" ht="13.5" thickBot="1">
      <c r="A7" s="63"/>
      <c r="B7" s="63"/>
      <c r="C7" s="63"/>
      <c r="D7" s="63"/>
      <c r="E7" s="64"/>
      <c r="F7" s="64"/>
      <c r="G7" s="64"/>
      <c r="H7" s="64"/>
      <c r="I7" s="64"/>
      <c r="J7" s="64"/>
      <c r="K7" s="63"/>
      <c r="L7" s="63"/>
      <c r="M7" s="63"/>
      <c r="N7" s="63"/>
      <c r="O7" s="63"/>
      <c r="P7" s="63"/>
      <c r="Q7" s="63"/>
      <c r="R7" s="63"/>
      <c r="S7" s="63"/>
      <c r="T7" s="206"/>
      <c r="U7" s="63"/>
      <c r="V7" s="214"/>
      <c r="W7" s="214"/>
      <c r="X7" s="214"/>
      <c r="Y7" s="214"/>
      <c r="Z7" s="206"/>
      <c r="AA7" s="65"/>
      <c r="AB7" s="65"/>
      <c r="AC7" s="65"/>
    </row>
    <row r="8" spans="1:31" ht="12.75">
      <c r="A8" s="334" t="s">
        <v>0</v>
      </c>
      <c r="B8" s="339" t="s">
        <v>1</v>
      </c>
      <c r="C8" s="339" t="s">
        <v>242</v>
      </c>
      <c r="D8" s="339" t="s">
        <v>295</v>
      </c>
      <c r="E8" s="331" t="s">
        <v>6</v>
      </c>
      <c r="F8" s="331"/>
      <c r="G8" s="331"/>
      <c r="H8" s="319"/>
      <c r="I8" s="343" t="s">
        <v>472</v>
      </c>
      <c r="J8" s="343"/>
      <c r="K8" s="343"/>
      <c r="L8" s="343"/>
      <c r="M8" s="343"/>
      <c r="N8" s="343"/>
      <c r="O8" s="343"/>
      <c r="P8" s="344"/>
      <c r="Q8" s="348" t="s">
        <v>389</v>
      </c>
      <c r="R8" s="343"/>
      <c r="S8" s="343"/>
      <c r="T8" s="344"/>
      <c r="U8" s="294"/>
      <c r="V8" s="355" t="s">
        <v>471</v>
      </c>
      <c r="W8" s="327"/>
      <c r="X8" s="327"/>
      <c r="Y8" s="327"/>
      <c r="Z8" s="327" t="s">
        <v>262</v>
      </c>
      <c r="AA8" s="327"/>
      <c r="AB8" s="327"/>
      <c r="AC8" s="352"/>
    </row>
    <row r="9" spans="1:31" ht="11.25" customHeight="1">
      <c r="A9" s="335"/>
      <c r="B9" s="310"/>
      <c r="C9" s="310"/>
      <c r="D9" s="310"/>
      <c r="E9" s="73" t="s">
        <v>436</v>
      </c>
      <c r="F9" s="73" t="s">
        <v>235</v>
      </c>
      <c r="G9" s="73" t="s">
        <v>236</v>
      </c>
      <c r="H9" s="340" t="s">
        <v>5</v>
      </c>
      <c r="I9" s="345" t="s">
        <v>416</v>
      </c>
      <c r="J9" s="341" t="s">
        <v>347</v>
      </c>
      <c r="K9" s="341" t="s">
        <v>267</v>
      </c>
      <c r="L9" s="310" t="s">
        <v>268</v>
      </c>
      <c r="M9" s="310" t="s">
        <v>477</v>
      </c>
      <c r="N9" s="310" t="s">
        <v>437</v>
      </c>
      <c r="O9" s="310" t="s">
        <v>438</v>
      </c>
      <c r="P9" s="310" t="s">
        <v>440</v>
      </c>
      <c r="Q9" s="341" t="s">
        <v>267</v>
      </c>
      <c r="R9" s="356" t="s">
        <v>268</v>
      </c>
      <c r="S9" s="337"/>
      <c r="T9" s="349"/>
      <c r="U9" s="310" t="s">
        <v>498</v>
      </c>
      <c r="V9" s="310" t="s">
        <v>267</v>
      </c>
      <c r="W9" s="19" t="s">
        <v>297</v>
      </c>
      <c r="X9" s="19" t="s">
        <v>297</v>
      </c>
      <c r="Y9" s="310" t="s">
        <v>5</v>
      </c>
      <c r="Z9" s="337"/>
      <c r="AA9" s="129" t="s">
        <v>297</v>
      </c>
      <c r="AB9" s="129" t="s">
        <v>297</v>
      </c>
      <c r="AC9" s="353" t="s">
        <v>5</v>
      </c>
    </row>
    <row r="10" spans="1:31" ht="39" customHeight="1">
      <c r="A10" s="336"/>
      <c r="B10" s="310"/>
      <c r="C10" s="310"/>
      <c r="D10" s="310"/>
      <c r="E10" s="74" t="s">
        <v>2</v>
      </c>
      <c r="F10" s="74" t="s">
        <v>3</v>
      </c>
      <c r="G10" s="74" t="s">
        <v>4</v>
      </c>
      <c r="H10" s="340"/>
      <c r="I10" s="346"/>
      <c r="J10" s="342"/>
      <c r="K10" s="342"/>
      <c r="L10" s="310"/>
      <c r="M10" s="310"/>
      <c r="N10" s="310"/>
      <c r="O10" s="310"/>
      <c r="P10" s="310"/>
      <c r="Q10" s="342"/>
      <c r="R10" s="357"/>
      <c r="S10" s="338"/>
      <c r="T10" s="350"/>
      <c r="U10" s="310"/>
      <c r="V10" s="310"/>
      <c r="W10" s="76" t="s">
        <v>3</v>
      </c>
      <c r="X10" s="76" t="s">
        <v>4</v>
      </c>
      <c r="Y10" s="310"/>
      <c r="Z10" s="338"/>
      <c r="AA10" s="130" t="s">
        <v>3</v>
      </c>
      <c r="AB10" s="130" t="s">
        <v>4</v>
      </c>
      <c r="AC10" s="353"/>
    </row>
    <row r="11" spans="1:31" ht="13.5" thickBot="1">
      <c r="A11" s="102" t="s">
        <v>7</v>
      </c>
      <c r="B11" s="38" t="s">
        <v>8</v>
      </c>
      <c r="C11" s="38" t="s">
        <v>9</v>
      </c>
      <c r="D11" s="38" t="s">
        <v>10</v>
      </c>
      <c r="E11" s="88" t="s">
        <v>11</v>
      </c>
      <c r="F11" s="88" t="s">
        <v>12</v>
      </c>
      <c r="G11" s="88" t="s">
        <v>13</v>
      </c>
      <c r="H11" s="77" t="s">
        <v>14</v>
      </c>
      <c r="I11" s="271" t="s">
        <v>12</v>
      </c>
      <c r="J11" s="271" t="s">
        <v>13</v>
      </c>
      <c r="K11" s="133" t="s">
        <v>14</v>
      </c>
      <c r="L11" s="88" t="s">
        <v>417</v>
      </c>
      <c r="M11" s="88" t="s">
        <v>418</v>
      </c>
      <c r="N11" s="88" t="s">
        <v>419</v>
      </c>
      <c r="O11" s="88" t="s">
        <v>420</v>
      </c>
      <c r="P11" s="134" t="s">
        <v>421</v>
      </c>
      <c r="Q11" s="133" t="s">
        <v>421</v>
      </c>
      <c r="R11" s="88" t="s">
        <v>422</v>
      </c>
      <c r="S11" s="88" t="s">
        <v>423</v>
      </c>
      <c r="T11" s="134" t="s">
        <v>424</v>
      </c>
      <c r="U11" s="134" t="s">
        <v>422</v>
      </c>
      <c r="V11" s="133" t="s">
        <v>423</v>
      </c>
      <c r="W11" s="88" t="s">
        <v>12</v>
      </c>
      <c r="X11" s="88" t="s">
        <v>13</v>
      </c>
      <c r="Y11" s="88" t="s">
        <v>14</v>
      </c>
      <c r="Z11" s="88" t="s">
        <v>424</v>
      </c>
      <c r="AA11" s="131" t="s">
        <v>12</v>
      </c>
      <c r="AB11" s="131" t="s">
        <v>13</v>
      </c>
      <c r="AC11" s="125" t="s">
        <v>14</v>
      </c>
    </row>
    <row r="12" spans="1:31" ht="15.75">
      <c r="A12" s="103" t="s">
        <v>243</v>
      </c>
      <c r="B12" s="29" t="s">
        <v>20</v>
      </c>
      <c r="C12" s="29" t="s">
        <v>21</v>
      </c>
      <c r="D12" s="80" t="s">
        <v>21</v>
      </c>
      <c r="E12" s="89">
        <f>K12+M12+N12+O12+P12+Q12+R12+S12+T12+V12+Z12</f>
        <v>0</v>
      </c>
      <c r="F12" s="90">
        <v>0</v>
      </c>
      <c r="G12" s="90">
        <v>0</v>
      </c>
      <c r="H12" s="270">
        <v>0</v>
      </c>
      <c r="I12" s="71"/>
      <c r="J12" s="208"/>
      <c r="K12" s="94"/>
      <c r="L12" s="95"/>
      <c r="M12" s="95"/>
      <c r="N12" s="95"/>
      <c r="O12" s="95"/>
      <c r="P12" s="96"/>
      <c r="Q12" s="94"/>
      <c r="R12" s="95"/>
      <c r="S12" s="95"/>
      <c r="T12" s="96"/>
      <c r="U12" s="96"/>
      <c r="V12" s="94"/>
      <c r="W12" s="95"/>
      <c r="X12" s="95"/>
      <c r="Y12" s="96"/>
      <c r="Z12" s="94"/>
      <c r="AA12" s="138"/>
      <c r="AB12" s="138"/>
      <c r="AC12" s="79"/>
      <c r="AD12" s="24"/>
      <c r="AE12" s="24"/>
    </row>
    <row r="13" spans="1:31" ht="15.75">
      <c r="A13" s="103" t="s">
        <v>244</v>
      </c>
      <c r="B13" s="29" t="s">
        <v>22</v>
      </c>
      <c r="C13" s="29" t="s">
        <v>21</v>
      </c>
      <c r="D13" s="80" t="s">
        <v>21</v>
      </c>
      <c r="E13" s="92">
        <f>K13+M13+N13+O13+P13+Q13+R13+S13+T13+V13+Z13</f>
        <v>0</v>
      </c>
      <c r="F13" s="71">
        <v>0</v>
      </c>
      <c r="G13" s="71">
        <v>0</v>
      </c>
      <c r="H13" s="84">
        <v>0</v>
      </c>
      <c r="I13" s="71"/>
      <c r="J13" s="209"/>
      <c r="K13" s="97"/>
      <c r="L13" s="78"/>
      <c r="M13" s="78"/>
      <c r="N13" s="78"/>
      <c r="O13" s="78"/>
      <c r="P13" s="98"/>
      <c r="Q13" s="97"/>
      <c r="R13" s="78"/>
      <c r="S13" s="78"/>
      <c r="T13" s="98"/>
      <c r="U13" s="98"/>
      <c r="V13" s="97"/>
      <c r="W13" s="78"/>
      <c r="X13" s="78"/>
      <c r="Y13" s="98"/>
      <c r="Z13" s="97"/>
      <c r="AA13" s="126"/>
      <c r="AB13" s="126"/>
      <c r="AC13" s="81"/>
      <c r="AD13" s="24"/>
      <c r="AE13" s="24"/>
    </row>
    <row r="14" spans="1:31" ht="12.75">
      <c r="A14" s="104" t="s">
        <v>23</v>
      </c>
      <c r="B14" s="32" t="s">
        <v>24</v>
      </c>
      <c r="C14" s="32" t="s">
        <v>37</v>
      </c>
      <c r="D14" s="86" t="s">
        <v>362</v>
      </c>
      <c r="E14" s="92">
        <f>SUM(I14:V14)</f>
        <v>30196580</v>
      </c>
      <c r="F14" s="71">
        <v>0</v>
      </c>
      <c r="G14" s="71">
        <v>0</v>
      </c>
      <c r="H14" s="84">
        <v>0</v>
      </c>
      <c r="I14" s="71">
        <f>I22</f>
        <v>0</v>
      </c>
      <c r="J14" s="290">
        <f t="shared" ref="J14:Z14" si="0">J22</f>
        <v>15791880</v>
      </c>
      <c r="K14" s="289">
        <f t="shared" si="0"/>
        <v>0</v>
      </c>
      <c r="L14" s="71">
        <f t="shared" si="0"/>
        <v>4000000</v>
      </c>
      <c r="M14" s="71">
        <f t="shared" si="0"/>
        <v>0</v>
      </c>
      <c r="N14" s="71">
        <f t="shared" si="0"/>
        <v>4000000</v>
      </c>
      <c r="O14" s="71">
        <f t="shared" si="0"/>
        <v>5000000</v>
      </c>
      <c r="P14" s="71">
        <f t="shared" si="0"/>
        <v>1000000</v>
      </c>
      <c r="Q14" s="71">
        <f t="shared" si="0"/>
        <v>0</v>
      </c>
      <c r="R14" s="71">
        <f t="shared" si="0"/>
        <v>0</v>
      </c>
      <c r="S14" s="71">
        <f t="shared" si="0"/>
        <v>0</v>
      </c>
      <c r="T14" s="84">
        <f t="shared" si="0"/>
        <v>0</v>
      </c>
      <c r="U14" s="71">
        <f t="shared" ref="U14" si="1">U22</f>
        <v>222000</v>
      </c>
      <c r="V14" s="291">
        <f t="shared" si="0"/>
        <v>182700</v>
      </c>
      <c r="W14" s="71">
        <f t="shared" si="0"/>
        <v>0</v>
      </c>
      <c r="X14" s="71">
        <f t="shared" si="0"/>
        <v>0</v>
      </c>
      <c r="Y14" s="84">
        <f t="shared" si="0"/>
        <v>0</v>
      </c>
      <c r="Z14" s="291">
        <f t="shared" si="0"/>
        <v>0</v>
      </c>
      <c r="AA14" s="126"/>
      <c r="AB14" s="126"/>
      <c r="AC14" s="81"/>
      <c r="AD14" s="24"/>
      <c r="AE14" s="24"/>
    </row>
    <row r="15" spans="1:31" ht="25.5">
      <c r="A15" s="105" t="s">
        <v>245</v>
      </c>
      <c r="B15" s="29" t="s">
        <v>25</v>
      </c>
      <c r="C15" s="29" t="s">
        <v>26</v>
      </c>
      <c r="D15" s="80"/>
      <c r="E15" s="92">
        <f t="shared" ref="E15:E25" si="2">SUM(I15:V15)</f>
        <v>0</v>
      </c>
      <c r="F15" s="71">
        <v>0</v>
      </c>
      <c r="G15" s="71">
        <v>0</v>
      </c>
      <c r="H15" s="84">
        <v>0</v>
      </c>
      <c r="I15" s="71"/>
      <c r="J15" s="209"/>
      <c r="K15" s="97"/>
      <c r="L15" s="78"/>
      <c r="M15" s="78"/>
      <c r="N15" s="78"/>
      <c r="O15" s="78"/>
      <c r="P15" s="98"/>
      <c r="Q15" s="97"/>
      <c r="R15" s="78"/>
      <c r="S15" s="78"/>
      <c r="T15" s="98"/>
      <c r="U15" s="98"/>
      <c r="V15" s="97"/>
      <c r="W15" s="78"/>
      <c r="X15" s="78"/>
      <c r="Y15" s="98"/>
      <c r="Z15" s="97"/>
      <c r="AA15" s="126"/>
      <c r="AB15" s="126"/>
      <c r="AC15" s="81"/>
      <c r="AD15" s="24"/>
      <c r="AE15" s="24"/>
    </row>
    <row r="16" spans="1:31" ht="12.75">
      <c r="A16" s="106" t="s">
        <v>27</v>
      </c>
      <c r="B16" s="29" t="s">
        <v>201</v>
      </c>
      <c r="C16" s="29"/>
      <c r="D16" s="80"/>
      <c r="E16" s="92">
        <f t="shared" si="2"/>
        <v>0</v>
      </c>
      <c r="F16" s="71">
        <v>0</v>
      </c>
      <c r="G16" s="71">
        <v>0</v>
      </c>
      <c r="H16" s="84">
        <v>0</v>
      </c>
      <c r="I16" s="71"/>
      <c r="J16" s="209"/>
      <c r="K16" s="97"/>
      <c r="L16" s="78"/>
      <c r="M16" s="78"/>
      <c r="N16" s="78"/>
      <c r="O16" s="78"/>
      <c r="P16" s="98"/>
      <c r="Q16" s="97"/>
      <c r="R16" s="78"/>
      <c r="S16" s="78"/>
      <c r="T16" s="98"/>
      <c r="U16" s="98"/>
      <c r="V16" s="97"/>
      <c r="W16" s="78"/>
      <c r="X16" s="78"/>
      <c r="Y16" s="98"/>
      <c r="Z16" s="97"/>
      <c r="AA16" s="126"/>
      <c r="AB16" s="126"/>
      <c r="AC16" s="81"/>
      <c r="AD16" s="24"/>
      <c r="AE16" s="24"/>
    </row>
    <row r="17" spans="1:31" ht="12.75">
      <c r="A17" s="107" t="s">
        <v>28</v>
      </c>
      <c r="B17" s="29" t="s">
        <v>29</v>
      </c>
      <c r="C17" s="29" t="s">
        <v>30</v>
      </c>
      <c r="D17" s="80"/>
      <c r="E17" s="92">
        <f t="shared" si="2"/>
        <v>0</v>
      </c>
      <c r="F17" s="71">
        <v>0</v>
      </c>
      <c r="G17" s="71">
        <v>0</v>
      </c>
      <c r="H17" s="84">
        <v>0</v>
      </c>
      <c r="I17" s="71"/>
      <c r="J17" s="209"/>
      <c r="K17" s="97"/>
      <c r="L17" s="78"/>
      <c r="M17" s="78"/>
      <c r="N17" s="78"/>
      <c r="O17" s="78"/>
      <c r="P17" s="98"/>
      <c r="Q17" s="97"/>
      <c r="R17" s="78"/>
      <c r="S17" s="78"/>
      <c r="T17" s="98"/>
      <c r="U17" s="98"/>
      <c r="V17" s="97"/>
      <c r="W17" s="78"/>
      <c r="X17" s="78"/>
      <c r="Y17" s="98"/>
      <c r="Z17" s="97"/>
      <c r="AA17" s="126"/>
      <c r="AB17" s="126"/>
      <c r="AC17" s="81"/>
      <c r="AD17" s="24"/>
      <c r="AE17" s="24"/>
    </row>
    <row r="18" spans="1:31" ht="51">
      <c r="A18" s="108" t="s">
        <v>202</v>
      </c>
      <c r="B18" s="29" t="s">
        <v>31</v>
      </c>
      <c r="C18" s="29" t="s">
        <v>30</v>
      </c>
      <c r="D18" s="80"/>
      <c r="E18" s="92">
        <f t="shared" si="2"/>
        <v>0</v>
      </c>
      <c r="F18" s="71">
        <v>0</v>
      </c>
      <c r="G18" s="71">
        <v>0</v>
      </c>
      <c r="H18" s="84">
        <v>0</v>
      </c>
      <c r="I18" s="71"/>
      <c r="J18" s="209"/>
      <c r="K18" s="97"/>
      <c r="L18" s="78"/>
      <c r="M18" s="78"/>
      <c r="N18" s="78"/>
      <c r="O18" s="78"/>
      <c r="P18" s="98"/>
      <c r="Q18" s="97"/>
      <c r="R18" s="78"/>
      <c r="S18" s="78"/>
      <c r="T18" s="98"/>
      <c r="U18" s="98"/>
      <c r="V18" s="97"/>
      <c r="W18" s="78"/>
      <c r="X18" s="78"/>
      <c r="Y18" s="98"/>
      <c r="Z18" s="97"/>
      <c r="AA18" s="126"/>
      <c r="AB18" s="126"/>
      <c r="AC18" s="81"/>
      <c r="AD18" s="24"/>
      <c r="AE18" s="24"/>
    </row>
    <row r="19" spans="1:31" ht="25.5">
      <c r="A19" s="108" t="s">
        <v>203</v>
      </c>
      <c r="B19" s="29" t="s">
        <v>204</v>
      </c>
      <c r="C19" s="29" t="s">
        <v>30</v>
      </c>
      <c r="D19" s="80"/>
      <c r="E19" s="92">
        <f t="shared" si="2"/>
        <v>0</v>
      </c>
      <c r="F19" s="71">
        <v>0</v>
      </c>
      <c r="G19" s="71">
        <v>0</v>
      </c>
      <c r="H19" s="84">
        <v>0</v>
      </c>
      <c r="I19" s="71"/>
      <c r="J19" s="209"/>
      <c r="K19" s="97"/>
      <c r="L19" s="78"/>
      <c r="M19" s="78"/>
      <c r="N19" s="78"/>
      <c r="O19" s="78"/>
      <c r="P19" s="98"/>
      <c r="Q19" s="97"/>
      <c r="R19" s="78"/>
      <c r="S19" s="78"/>
      <c r="T19" s="98"/>
      <c r="U19" s="98"/>
      <c r="V19" s="97"/>
      <c r="W19" s="78"/>
      <c r="X19" s="78"/>
      <c r="Y19" s="98"/>
      <c r="Z19" s="97"/>
      <c r="AA19" s="126"/>
      <c r="AB19" s="126"/>
      <c r="AC19" s="81"/>
      <c r="AD19" s="24"/>
      <c r="AE19" s="24"/>
    </row>
    <row r="20" spans="1:31" ht="12.75">
      <c r="A20" s="107" t="s">
        <v>32</v>
      </c>
      <c r="B20" s="29" t="s">
        <v>33</v>
      </c>
      <c r="C20" s="29" t="s">
        <v>34</v>
      </c>
      <c r="D20" s="80"/>
      <c r="E20" s="92">
        <f t="shared" si="2"/>
        <v>0</v>
      </c>
      <c r="F20" s="71">
        <v>0</v>
      </c>
      <c r="G20" s="71">
        <v>0</v>
      </c>
      <c r="H20" s="84">
        <v>0</v>
      </c>
      <c r="I20" s="71"/>
      <c r="J20" s="209"/>
      <c r="K20" s="97"/>
      <c r="L20" s="78"/>
      <c r="M20" s="78"/>
      <c r="N20" s="78"/>
      <c r="O20" s="78"/>
      <c r="P20" s="98"/>
      <c r="Q20" s="97"/>
      <c r="R20" s="78"/>
      <c r="S20" s="78"/>
      <c r="T20" s="98"/>
      <c r="U20" s="98"/>
      <c r="V20" s="97"/>
      <c r="W20" s="78"/>
      <c r="X20" s="78"/>
      <c r="Y20" s="98"/>
      <c r="Z20" s="97"/>
      <c r="AA20" s="126"/>
      <c r="AB20" s="126"/>
      <c r="AC20" s="81"/>
      <c r="AD20" s="24"/>
      <c r="AE20" s="24"/>
    </row>
    <row r="21" spans="1:31" ht="12.75">
      <c r="A21" s="106" t="s">
        <v>27</v>
      </c>
      <c r="B21" s="29" t="s">
        <v>205</v>
      </c>
      <c r="C21" s="29" t="s">
        <v>34</v>
      </c>
      <c r="D21" s="80"/>
      <c r="E21" s="92">
        <f t="shared" si="2"/>
        <v>0</v>
      </c>
      <c r="F21" s="71">
        <v>0</v>
      </c>
      <c r="G21" s="71">
        <v>0</v>
      </c>
      <c r="H21" s="84">
        <v>0</v>
      </c>
      <c r="I21" s="71"/>
      <c r="J21" s="209"/>
      <c r="K21" s="97"/>
      <c r="L21" s="78"/>
      <c r="M21" s="78"/>
      <c r="N21" s="78"/>
      <c r="O21" s="78"/>
      <c r="P21" s="98"/>
      <c r="Q21" s="97"/>
      <c r="R21" s="78"/>
      <c r="S21" s="78"/>
      <c r="T21" s="98"/>
      <c r="U21" s="98"/>
      <c r="V21" s="97"/>
      <c r="W21" s="78"/>
      <c r="X21" s="78"/>
      <c r="Y21" s="98"/>
      <c r="Z21" s="97"/>
      <c r="AA21" s="126"/>
      <c r="AB21" s="126"/>
      <c r="AC21" s="81"/>
      <c r="AD21" s="24"/>
      <c r="AE21" s="24"/>
    </row>
    <row r="22" spans="1:31" s="7" customFormat="1" ht="12.75">
      <c r="A22" s="107" t="s">
        <v>35</v>
      </c>
      <c r="B22" s="32" t="s">
        <v>36</v>
      </c>
      <c r="C22" s="32" t="s">
        <v>37</v>
      </c>
      <c r="D22" s="86" t="s">
        <v>481</v>
      </c>
      <c r="E22" s="92">
        <f t="shared" si="2"/>
        <v>30196580</v>
      </c>
      <c r="F22" s="71">
        <v>0</v>
      </c>
      <c r="G22" s="71">
        <v>0</v>
      </c>
      <c r="H22" s="84">
        <v>0</v>
      </c>
      <c r="I22" s="71">
        <f>I24</f>
        <v>0</v>
      </c>
      <c r="J22" s="84">
        <f t="shared" ref="J22:Z22" si="3">J24</f>
        <v>15791880</v>
      </c>
      <c r="K22" s="291">
        <f t="shared" si="3"/>
        <v>0</v>
      </c>
      <c r="L22" s="71">
        <f t="shared" si="3"/>
        <v>4000000</v>
      </c>
      <c r="M22" s="71">
        <f t="shared" si="3"/>
        <v>0</v>
      </c>
      <c r="N22" s="71">
        <f t="shared" si="3"/>
        <v>4000000</v>
      </c>
      <c r="O22" s="71">
        <f t="shared" si="3"/>
        <v>5000000</v>
      </c>
      <c r="P22" s="290">
        <f t="shared" si="3"/>
        <v>1000000</v>
      </c>
      <c r="Q22" s="289">
        <f t="shared" si="3"/>
        <v>0</v>
      </c>
      <c r="R22" s="71">
        <f t="shared" si="3"/>
        <v>0</v>
      </c>
      <c r="S22" s="71">
        <f t="shared" si="3"/>
        <v>0</v>
      </c>
      <c r="T22" s="71">
        <f t="shared" si="3"/>
        <v>0</v>
      </c>
      <c r="U22" s="290">
        <f t="shared" ref="U22" si="4">U24</f>
        <v>222000</v>
      </c>
      <c r="V22" s="71">
        <f t="shared" si="3"/>
        <v>182700</v>
      </c>
      <c r="W22" s="71">
        <f t="shared" si="3"/>
        <v>0</v>
      </c>
      <c r="X22" s="71">
        <f t="shared" si="3"/>
        <v>0</v>
      </c>
      <c r="Y22" s="84">
        <f t="shared" si="3"/>
        <v>0</v>
      </c>
      <c r="Z22" s="291">
        <f t="shared" si="3"/>
        <v>0</v>
      </c>
      <c r="AA22" s="127"/>
      <c r="AB22" s="127"/>
      <c r="AC22" s="128"/>
      <c r="AD22" s="150"/>
      <c r="AE22" s="150"/>
    </row>
    <row r="23" spans="1:31" s="7" customFormat="1" ht="12.75">
      <c r="A23" s="109" t="s">
        <v>27</v>
      </c>
      <c r="B23" s="29"/>
      <c r="C23" s="29"/>
      <c r="D23" s="86"/>
      <c r="E23" s="92">
        <f t="shared" si="2"/>
        <v>0</v>
      </c>
      <c r="F23" s="71">
        <v>0</v>
      </c>
      <c r="G23" s="71">
        <v>0</v>
      </c>
      <c r="H23" s="84">
        <v>0</v>
      </c>
      <c r="I23" s="71"/>
      <c r="J23" s="209"/>
      <c r="K23" s="92"/>
      <c r="L23" s="71"/>
      <c r="M23" s="71"/>
      <c r="N23" s="71"/>
      <c r="O23" s="71"/>
      <c r="P23" s="93"/>
      <c r="Q23" s="92"/>
      <c r="R23" s="71"/>
      <c r="S23" s="71"/>
      <c r="T23" s="93"/>
      <c r="U23" s="93"/>
      <c r="V23" s="92"/>
      <c r="W23" s="71"/>
      <c r="X23" s="71"/>
      <c r="Y23" s="93"/>
      <c r="Z23" s="92"/>
      <c r="AA23" s="127"/>
      <c r="AB23" s="127"/>
      <c r="AC23" s="128"/>
      <c r="AD23" s="150"/>
      <c r="AE23" s="150"/>
    </row>
    <row r="24" spans="1:31" s="7" customFormat="1" ht="12.75">
      <c r="A24" s="110" t="s">
        <v>41</v>
      </c>
      <c r="B24" s="29" t="s">
        <v>269</v>
      </c>
      <c r="C24" s="29" t="s">
        <v>37</v>
      </c>
      <c r="D24" s="80" t="s">
        <v>362</v>
      </c>
      <c r="E24" s="97">
        <f>SUM(I24:V24)</f>
        <v>30196580</v>
      </c>
      <c r="F24" s="78">
        <v>0</v>
      </c>
      <c r="G24" s="78">
        <v>0</v>
      </c>
      <c r="H24" s="232">
        <v>0</v>
      </c>
      <c r="I24" s="78">
        <f>I33</f>
        <v>0</v>
      </c>
      <c r="J24" s="292">
        <f>J33</f>
        <v>15791880</v>
      </c>
      <c r="K24" s="288">
        <f t="shared" ref="K24:Z24" si="5">K33</f>
        <v>0</v>
      </c>
      <c r="L24" s="78">
        <f t="shared" si="5"/>
        <v>4000000</v>
      </c>
      <c r="M24" s="78">
        <f t="shared" si="5"/>
        <v>0</v>
      </c>
      <c r="N24" s="78">
        <f t="shared" si="5"/>
        <v>4000000</v>
      </c>
      <c r="O24" s="78">
        <f t="shared" si="5"/>
        <v>5000000</v>
      </c>
      <c r="P24" s="78">
        <f t="shared" si="5"/>
        <v>1000000</v>
      </c>
      <c r="Q24" s="78">
        <f t="shared" si="5"/>
        <v>0</v>
      </c>
      <c r="R24" s="78">
        <f t="shared" si="5"/>
        <v>0</v>
      </c>
      <c r="S24" s="78">
        <f t="shared" si="5"/>
        <v>0</v>
      </c>
      <c r="T24" s="232">
        <f t="shared" si="5"/>
        <v>0</v>
      </c>
      <c r="U24" s="78">
        <f t="shared" ref="U24" si="6">U33</f>
        <v>222000</v>
      </c>
      <c r="V24" s="293">
        <f t="shared" si="5"/>
        <v>182700</v>
      </c>
      <c r="W24" s="78">
        <f t="shared" si="5"/>
        <v>0</v>
      </c>
      <c r="X24" s="78">
        <f t="shared" si="5"/>
        <v>0</v>
      </c>
      <c r="Y24" s="232">
        <f t="shared" si="5"/>
        <v>0</v>
      </c>
      <c r="Z24" s="293">
        <f t="shared" si="5"/>
        <v>0</v>
      </c>
      <c r="AA24" s="127"/>
      <c r="AB24" s="127"/>
      <c r="AC24" s="128"/>
      <c r="AD24" s="150"/>
      <c r="AE24" s="150"/>
    </row>
    <row r="25" spans="1:31" s="7" customFormat="1" ht="12.75">
      <c r="A25" s="110" t="s">
        <v>42</v>
      </c>
      <c r="B25" s="29" t="s">
        <v>270</v>
      </c>
      <c r="C25" s="29" t="s">
        <v>37</v>
      </c>
      <c r="D25" s="80" t="s">
        <v>480</v>
      </c>
      <c r="E25" s="92">
        <f t="shared" si="2"/>
        <v>0</v>
      </c>
      <c r="F25" s="71">
        <v>0</v>
      </c>
      <c r="G25" s="71">
        <v>0</v>
      </c>
      <c r="H25" s="84">
        <v>0</v>
      </c>
      <c r="I25" s="71">
        <v>0</v>
      </c>
      <c r="J25" s="209"/>
      <c r="K25" s="92"/>
      <c r="L25" s="71"/>
      <c r="M25" s="71"/>
      <c r="N25" s="71"/>
      <c r="O25" s="71"/>
      <c r="P25" s="93"/>
      <c r="Q25" s="92"/>
      <c r="R25" s="71"/>
      <c r="S25" s="71"/>
      <c r="T25" s="93"/>
      <c r="U25" s="93"/>
      <c r="V25" s="92"/>
      <c r="W25" s="71"/>
      <c r="X25" s="71"/>
      <c r="Y25" s="93"/>
      <c r="Z25" s="92"/>
      <c r="AA25" s="127"/>
      <c r="AB25" s="127"/>
      <c r="AC25" s="128"/>
      <c r="AD25" s="150"/>
      <c r="AE25" s="150"/>
    </row>
    <row r="26" spans="1:31" s="7" customFormat="1" ht="12.75">
      <c r="A26" s="107" t="s">
        <v>38</v>
      </c>
      <c r="B26" s="32" t="s">
        <v>39</v>
      </c>
      <c r="C26" s="32" t="s">
        <v>40</v>
      </c>
      <c r="D26" s="86"/>
      <c r="E26" s="92">
        <f>I24</f>
        <v>0</v>
      </c>
      <c r="F26" s="71">
        <v>0</v>
      </c>
      <c r="G26" s="71">
        <v>0</v>
      </c>
      <c r="H26" s="84">
        <v>0</v>
      </c>
      <c r="I26" s="71">
        <f t="shared" ref="I26:O26" si="7">I28</f>
        <v>0</v>
      </c>
      <c r="J26" s="210">
        <f t="shared" si="7"/>
        <v>0</v>
      </c>
      <c r="K26" s="92">
        <f t="shared" si="7"/>
        <v>0</v>
      </c>
      <c r="L26" s="71">
        <f t="shared" ref="L26" si="8">L28</f>
        <v>0</v>
      </c>
      <c r="M26" s="71">
        <f t="shared" si="7"/>
        <v>0</v>
      </c>
      <c r="N26" s="71">
        <f t="shared" si="7"/>
        <v>0</v>
      </c>
      <c r="O26" s="71">
        <f t="shared" si="7"/>
        <v>0</v>
      </c>
      <c r="P26" s="93">
        <f>P28</f>
        <v>0</v>
      </c>
      <c r="Q26" s="92"/>
      <c r="R26" s="71"/>
      <c r="S26" s="71"/>
      <c r="T26" s="93"/>
      <c r="U26" s="93">
        <f>U28</f>
        <v>0</v>
      </c>
      <c r="V26" s="92">
        <f>V28</f>
        <v>0</v>
      </c>
      <c r="W26" s="71"/>
      <c r="X26" s="71"/>
      <c r="Y26" s="93"/>
      <c r="Z26" s="92">
        <f>Z28</f>
        <v>0</v>
      </c>
      <c r="AA26" s="127"/>
      <c r="AB26" s="127"/>
      <c r="AC26" s="128"/>
      <c r="AD26" s="150"/>
      <c r="AE26" s="150"/>
    </row>
    <row r="27" spans="1:31" s="25" customFormat="1" ht="12.75">
      <c r="A27" s="110" t="s">
        <v>27</v>
      </c>
      <c r="B27" s="33"/>
      <c r="C27" s="29"/>
      <c r="D27" s="80"/>
      <c r="E27" s="92">
        <f t="shared" ref="E27:E32" si="9">SUM(I27:V27)</f>
        <v>0</v>
      </c>
      <c r="F27" s="71">
        <v>0</v>
      </c>
      <c r="G27" s="71">
        <v>0</v>
      </c>
      <c r="H27" s="84">
        <v>0</v>
      </c>
      <c r="I27" s="71"/>
      <c r="J27" s="209"/>
      <c r="K27" s="97"/>
      <c r="L27" s="78"/>
      <c r="M27" s="78"/>
      <c r="N27" s="78"/>
      <c r="O27" s="78"/>
      <c r="P27" s="98"/>
      <c r="Q27" s="97"/>
      <c r="R27" s="78"/>
      <c r="S27" s="78"/>
      <c r="T27" s="98"/>
      <c r="U27" s="98"/>
      <c r="V27" s="97"/>
      <c r="W27" s="78"/>
      <c r="X27" s="78"/>
      <c r="Y27" s="98"/>
      <c r="Z27" s="97"/>
      <c r="AA27" s="126"/>
      <c r="AB27" s="126"/>
      <c r="AC27" s="81"/>
      <c r="AD27" s="24"/>
      <c r="AE27" s="24"/>
    </row>
    <row r="28" spans="1:31" ht="12.75">
      <c r="A28" s="110" t="s">
        <v>348</v>
      </c>
      <c r="B28" s="33"/>
      <c r="C28" s="29"/>
      <c r="D28" s="272"/>
      <c r="E28" s="97">
        <v>0</v>
      </c>
      <c r="F28" s="78">
        <v>0</v>
      </c>
      <c r="G28" s="78">
        <v>0</v>
      </c>
      <c r="H28" s="232">
        <v>0</v>
      </c>
      <c r="I28" s="78">
        <v>0</v>
      </c>
      <c r="J28" s="209">
        <v>0</v>
      </c>
      <c r="K28" s="97"/>
      <c r="L28" s="78">
        <v>0</v>
      </c>
      <c r="M28" s="78">
        <v>0</v>
      </c>
      <c r="N28" s="78">
        <v>0</v>
      </c>
      <c r="O28" s="78">
        <v>0</v>
      </c>
      <c r="P28" s="98">
        <v>0</v>
      </c>
      <c r="Q28" s="97"/>
      <c r="R28" s="78"/>
      <c r="S28" s="78"/>
      <c r="T28" s="98"/>
      <c r="U28" s="98">
        <v>0</v>
      </c>
      <c r="V28" s="97">
        <v>0</v>
      </c>
      <c r="W28" s="78"/>
      <c r="X28" s="78"/>
      <c r="Y28" s="98"/>
      <c r="Z28" s="97">
        <f>Z33</f>
        <v>0</v>
      </c>
      <c r="AA28" s="126"/>
      <c r="AB28" s="126"/>
      <c r="AC28" s="81"/>
      <c r="AD28" s="24"/>
      <c r="AE28" s="24"/>
    </row>
    <row r="29" spans="1:31" s="7" customFormat="1" ht="12.75">
      <c r="A29" s="107" t="s">
        <v>43</v>
      </c>
      <c r="B29" s="32" t="s">
        <v>44</v>
      </c>
      <c r="C29" s="32"/>
      <c r="D29" s="86"/>
      <c r="E29" s="92">
        <f t="shared" si="9"/>
        <v>0</v>
      </c>
      <c r="F29" s="71">
        <v>0</v>
      </c>
      <c r="G29" s="71">
        <v>0</v>
      </c>
      <c r="H29" s="84">
        <v>0</v>
      </c>
      <c r="I29" s="71"/>
      <c r="J29" s="209"/>
      <c r="K29" s="92">
        <v>0</v>
      </c>
      <c r="L29" s="71"/>
      <c r="M29" s="71"/>
      <c r="N29" s="71"/>
      <c r="O29" s="71"/>
      <c r="P29" s="93"/>
      <c r="Q29" s="92"/>
      <c r="R29" s="71"/>
      <c r="S29" s="71"/>
      <c r="T29" s="93"/>
      <c r="U29" s="93"/>
      <c r="V29" s="92"/>
      <c r="W29" s="71"/>
      <c r="X29" s="71"/>
      <c r="Y29" s="93"/>
      <c r="Z29" s="92"/>
      <c r="AA29" s="127"/>
      <c r="AB29" s="127"/>
      <c r="AC29" s="128"/>
      <c r="AD29" s="150"/>
      <c r="AE29" s="150"/>
    </row>
    <row r="30" spans="1:31" s="7" customFormat="1" ht="12.75">
      <c r="A30" s="108" t="s">
        <v>27</v>
      </c>
      <c r="B30" s="29"/>
      <c r="C30" s="29"/>
      <c r="D30" s="86"/>
      <c r="E30" s="92">
        <f t="shared" si="9"/>
        <v>0</v>
      </c>
      <c r="F30" s="71">
        <v>0</v>
      </c>
      <c r="G30" s="71">
        <v>0</v>
      </c>
      <c r="H30" s="84">
        <v>0</v>
      </c>
      <c r="I30" s="71"/>
      <c r="J30" s="209"/>
      <c r="K30" s="92"/>
      <c r="L30" s="71"/>
      <c r="M30" s="71"/>
      <c r="N30" s="71"/>
      <c r="O30" s="71"/>
      <c r="P30" s="93"/>
      <c r="Q30" s="92"/>
      <c r="R30" s="71"/>
      <c r="S30" s="71"/>
      <c r="T30" s="93"/>
      <c r="U30" s="93"/>
      <c r="V30" s="92"/>
      <c r="W30" s="71"/>
      <c r="X30" s="71"/>
      <c r="Y30" s="93"/>
      <c r="Z30" s="92"/>
      <c r="AA30" s="127"/>
      <c r="AB30" s="127"/>
      <c r="AC30" s="128"/>
      <c r="AD30" s="150"/>
      <c r="AE30" s="150"/>
    </row>
    <row r="31" spans="1:31" ht="15.75">
      <c r="A31" s="105" t="s">
        <v>246</v>
      </c>
      <c r="B31" s="29" t="s">
        <v>45</v>
      </c>
      <c r="C31" s="29" t="s">
        <v>21</v>
      </c>
      <c r="D31" s="80"/>
      <c r="E31" s="92">
        <f t="shared" si="9"/>
        <v>0</v>
      </c>
      <c r="F31" s="71">
        <v>0</v>
      </c>
      <c r="G31" s="71">
        <v>0</v>
      </c>
      <c r="H31" s="84">
        <v>0</v>
      </c>
      <c r="I31" s="71"/>
      <c r="J31" s="209"/>
      <c r="K31" s="97">
        <v>0</v>
      </c>
      <c r="L31" s="78"/>
      <c r="M31" s="78"/>
      <c r="N31" s="78"/>
      <c r="O31" s="78"/>
      <c r="P31" s="98"/>
      <c r="Q31" s="97"/>
      <c r="R31" s="78"/>
      <c r="S31" s="78"/>
      <c r="T31" s="98"/>
      <c r="U31" s="98"/>
      <c r="V31" s="97"/>
      <c r="W31" s="78"/>
      <c r="X31" s="78"/>
      <c r="Y31" s="98"/>
      <c r="Z31" s="97"/>
      <c r="AA31" s="126"/>
      <c r="AB31" s="126"/>
      <c r="AC31" s="81"/>
      <c r="AD31" s="24"/>
      <c r="AE31" s="24"/>
    </row>
    <row r="32" spans="1:31" ht="38.25">
      <c r="A32" s="108" t="s">
        <v>376</v>
      </c>
      <c r="B32" s="29" t="s">
        <v>46</v>
      </c>
      <c r="C32" s="29" t="s">
        <v>47</v>
      </c>
      <c r="D32" s="80"/>
      <c r="E32" s="92">
        <f t="shared" si="9"/>
        <v>0</v>
      </c>
      <c r="F32" s="71">
        <v>0</v>
      </c>
      <c r="G32" s="71">
        <v>0</v>
      </c>
      <c r="H32" s="84">
        <v>0</v>
      </c>
      <c r="I32" s="71"/>
      <c r="J32" s="209"/>
      <c r="K32" s="97">
        <v>0</v>
      </c>
      <c r="L32" s="78"/>
      <c r="M32" s="78"/>
      <c r="N32" s="78"/>
      <c r="O32" s="78"/>
      <c r="P32" s="98"/>
      <c r="Q32" s="97"/>
      <c r="R32" s="78"/>
      <c r="S32" s="78"/>
      <c r="T32" s="98"/>
      <c r="U32" s="98"/>
      <c r="V32" s="97"/>
      <c r="W32" s="78"/>
      <c r="X32" s="78"/>
      <c r="Y32" s="98"/>
      <c r="Z32" s="97"/>
      <c r="AA32" s="126"/>
      <c r="AB32" s="126"/>
      <c r="AC32" s="81" t="s">
        <v>21</v>
      </c>
      <c r="AD32" s="24"/>
      <c r="AE32" s="24"/>
    </row>
    <row r="33" spans="1:31" ht="12.75">
      <c r="A33" s="104" t="s">
        <v>48</v>
      </c>
      <c r="B33" s="32" t="s">
        <v>49</v>
      </c>
      <c r="C33" s="32" t="s">
        <v>21</v>
      </c>
      <c r="D33" s="80"/>
      <c r="E33" s="92">
        <f>SUM(I33:V33)</f>
        <v>30196580</v>
      </c>
      <c r="F33" s="71">
        <v>0</v>
      </c>
      <c r="G33" s="71">
        <v>0</v>
      </c>
      <c r="H33" s="84">
        <v>0</v>
      </c>
      <c r="I33" s="71">
        <f>I70</f>
        <v>0</v>
      </c>
      <c r="J33" s="210">
        <f>J70</f>
        <v>15791880</v>
      </c>
      <c r="K33" s="92">
        <f>K44+K70</f>
        <v>0</v>
      </c>
      <c r="L33" s="71">
        <f>L44</f>
        <v>4000000</v>
      </c>
      <c r="M33" s="71">
        <f>M36</f>
        <v>0</v>
      </c>
      <c r="N33" s="71">
        <f>N44</f>
        <v>4000000</v>
      </c>
      <c r="O33" s="71">
        <f>O44+O37</f>
        <v>5000000</v>
      </c>
      <c r="P33" s="93">
        <f>P37</f>
        <v>1000000</v>
      </c>
      <c r="Q33" s="92"/>
      <c r="R33" s="71"/>
      <c r="S33" s="71"/>
      <c r="T33" s="93"/>
      <c r="U33" s="93">
        <f>U37+U44</f>
        <v>222000</v>
      </c>
      <c r="V33" s="92">
        <f>V44</f>
        <v>182700</v>
      </c>
      <c r="W33" s="71"/>
      <c r="X33" s="71"/>
      <c r="Y33" s="93"/>
      <c r="Z33" s="92">
        <f>Z37+Z50</f>
        <v>0</v>
      </c>
      <c r="AA33" s="126"/>
      <c r="AB33" s="126"/>
      <c r="AC33" s="81"/>
      <c r="AD33" s="24"/>
      <c r="AE33" s="24"/>
    </row>
    <row r="34" spans="1:31" ht="25.5">
      <c r="A34" s="106" t="s">
        <v>50</v>
      </c>
      <c r="B34" s="29" t="s">
        <v>51</v>
      </c>
      <c r="C34" s="29" t="s">
        <v>21</v>
      </c>
      <c r="D34" s="80"/>
      <c r="E34" s="92">
        <f>SUM(E35:E43)</f>
        <v>2600000</v>
      </c>
      <c r="F34" s="71">
        <v>0</v>
      </c>
      <c r="G34" s="71">
        <v>0</v>
      </c>
      <c r="H34" s="84">
        <v>0</v>
      </c>
      <c r="I34" s="71"/>
      <c r="J34" s="210"/>
      <c r="K34" s="97">
        <f>K44</f>
        <v>0</v>
      </c>
      <c r="L34" s="78"/>
      <c r="M34" s="78"/>
      <c r="N34" s="78"/>
      <c r="O34" s="78"/>
      <c r="P34" s="98"/>
      <c r="Q34" s="97"/>
      <c r="R34" s="78"/>
      <c r="S34" s="78"/>
      <c r="T34" s="98"/>
      <c r="U34" s="98"/>
      <c r="V34" s="97"/>
      <c r="W34" s="78"/>
      <c r="X34" s="78"/>
      <c r="Y34" s="98"/>
      <c r="Z34" s="97"/>
      <c r="AA34" s="126"/>
      <c r="AB34" s="126"/>
      <c r="AC34" s="81" t="s">
        <v>21</v>
      </c>
      <c r="AD34" s="24"/>
      <c r="AE34" s="24"/>
    </row>
    <row r="35" spans="1:31" ht="25.5">
      <c r="A35" s="108" t="s">
        <v>52</v>
      </c>
      <c r="B35" s="29" t="s">
        <v>53</v>
      </c>
      <c r="C35" s="29" t="s">
        <v>54</v>
      </c>
      <c r="D35" s="80"/>
      <c r="E35" s="92">
        <f>SUM(I35:V35)</f>
        <v>0</v>
      </c>
      <c r="F35" s="71">
        <v>0</v>
      </c>
      <c r="G35" s="71">
        <v>0</v>
      </c>
      <c r="H35" s="84">
        <v>0</v>
      </c>
      <c r="I35" s="71"/>
      <c r="J35" s="210"/>
      <c r="K35" s="97"/>
      <c r="L35" s="78"/>
      <c r="M35" s="78"/>
      <c r="N35" s="78"/>
      <c r="O35" s="78"/>
      <c r="P35" s="98"/>
      <c r="Q35" s="97"/>
      <c r="R35" s="78"/>
      <c r="S35" s="78"/>
      <c r="T35" s="98"/>
      <c r="U35" s="98"/>
      <c r="V35" s="97"/>
      <c r="W35" s="78"/>
      <c r="X35" s="78"/>
      <c r="Y35" s="98"/>
      <c r="Z35" s="97"/>
      <c r="AA35" s="126"/>
      <c r="AB35" s="126"/>
      <c r="AC35" s="81" t="s">
        <v>21</v>
      </c>
      <c r="AD35" s="24"/>
      <c r="AE35" s="24"/>
    </row>
    <row r="36" spans="1:31" ht="25.5">
      <c r="A36" s="112" t="s">
        <v>479</v>
      </c>
      <c r="B36" s="29" t="s">
        <v>56</v>
      </c>
      <c r="C36" s="29" t="s">
        <v>57</v>
      </c>
      <c r="D36" s="80"/>
      <c r="E36" s="92">
        <f>SUM(I36:V36)</f>
        <v>0</v>
      </c>
      <c r="F36" s="71">
        <v>0</v>
      </c>
      <c r="G36" s="71">
        <v>0</v>
      </c>
      <c r="H36" s="84">
        <v>0</v>
      </c>
      <c r="I36" s="71"/>
      <c r="J36" s="210"/>
      <c r="K36" s="97"/>
      <c r="L36" s="78"/>
      <c r="M36" s="78">
        <v>0</v>
      </c>
      <c r="N36" s="78"/>
      <c r="O36" s="78"/>
      <c r="P36" s="98"/>
      <c r="Q36" s="97"/>
      <c r="R36" s="78"/>
      <c r="S36" s="78"/>
      <c r="T36" s="98"/>
      <c r="U36" s="98"/>
      <c r="V36" s="97"/>
      <c r="W36" s="78"/>
      <c r="X36" s="78"/>
      <c r="Y36" s="98"/>
      <c r="Z36" s="97"/>
      <c r="AA36" s="126"/>
      <c r="AB36" s="126"/>
      <c r="AC36" s="81" t="s">
        <v>21</v>
      </c>
      <c r="AD36" s="24"/>
      <c r="AE36" s="24"/>
    </row>
    <row r="37" spans="1:31" ht="38.25">
      <c r="A37" s="108" t="s">
        <v>462</v>
      </c>
      <c r="B37" s="29" t="s">
        <v>59</v>
      </c>
      <c r="C37" s="29" t="s">
        <v>60</v>
      </c>
      <c r="D37" s="80" t="s">
        <v>441</v>
      </c>
      <c r="E37" s="92">
        <f>SUM(I37:V37)</f>
        <v>2600000</v>
      </c>
      <c r="F37" s="71">
        <v>0</v>
      </c>
      <c r="G37" s="71">
        <v>0</v>
      </c>
      <c r="H37" s="84">
        <v>0</v>
      </c>
      <c r="I37" s="71"/>
      <c r="J37" s="210"/>
      <c r="K37" s="97"/>
      <c r="L37" s="78"/>
      <c r="M37" s="78"/>
      <c r="N37" s="78"/>
      <c r="O37" s="78">
        <v>1500000</v>
      </c>
      <c r="P37" s="98">
        <v>1000000</v>
      </c>
      <c r="Q37" s="97"/>
      <c r="R37" s="78"/>
      <c r="S37" s="78"/>
      <c r="T37" s="98"/>
      <c r="U37" s="98">
        <v>100000</v>
      </c>
      <c r="V37" s="97"/>
      <c r="W37" s="78"/>
      <c r="X37" s="78"/>
      <c r="Y37" s="98"/>
      <c r="Z37" s="97">
        <v>0</v>
      </c>
      <c r="AA37" s="126"/>
      <c r="AB37" s="126"/>
      <c r="AC37" s="81" t="s">
        <v>21</v>
      </c>
      <c r="AD37" s="24"/>
      <c r="AE37" s="24"/>
    </row>
    <row r="38" spans="1:31" ht="25.5">
      <c r="A38" s="108" t="s">
        <v>61</v>
      </c>
      <c r="B38" s="29" t="s">
        <v>62</v>
      </c>
      <c r="C38" s="29" t="s">
        <v>63</v>
      </c>
      <c r="D38" s="80"/>
      <c r="E38" s="92">
        <f t="shared" ref="E38:E43" si="10">SUM(I38:V38)</f>
        <v>0</v>
      </c>
      <c r="F38" s="71">
        <v>0</v>
      </c>
      <c r="G38" s="71">
        <v>0</v>
      </c>
      <c r="H38" s="84">
        <v>0</v>
      </c>
      <c r="I38" s="71"/>
      <c r="J38" s="210"/>
      <c r="K38" s="97"/>
      <c r="L38" s="78"/>
      <c r="M38" s="78"/>
      <c r="N38" s="78"/>
      <c r="O38" s="78"/>
      <c r="P38" s="98"/>
      <c r="Q38" s="97"/>
      <c r="R38" s="78"/>
      <c r="S38" s="78"/>
      <c r="T38" s="98"/>
      <c r="U38" s="98"/>
      <c r="V38" s="97"/>
      <c r="W38" s="78"/>
      <c r="X38" s="78"/>
      <c r="Y38" s="98"/>
      <c r="Z38" s="97"/>
      <c r="AA38" s="126"/>
      <c r="AB38" s="126"/>
      <c r="AC38" s="81" t="s">
        <v>21</v>
      </c>
      <c r="AD38" s="24"/>
      <c r="AE38" s="24"/>
    </row>
    <row r="39" spans="1:31" ht="25.5">
      <c r="A39" s="113" t="s">
        <v>212</v>
      </c>
      <c r="B39" s="29" t="s">
        <v>210</v>
      </c>
      <c r="C39" s="29" t="s">
        <v>63</v>
      </c>
      <c r="D39" s="80"/>
      <c r="E39" s="92">
        <f t="shared" si="10"/>
        <v>0</v>
      </c>
      <c r="F39" s="71">
        <v>0</v>
      </c>
      <c r="G39" s="71">
        <v>0</v>
      </c>
      <c r="H39" s="84">
        <v>0</v>
      </c>
      <c r="I39" s="71"/>
      <c r="J39" s="210"/>
      <c r="K39" s="97"/>
      <c r="L39" s="78"/>
      <c r="M39" s="78"/>
      <c r="N39" s="78"/>
      <c r="O39" s="78"/>
      <c r="P39" s="98"/>
      <c r="Q39" s="97"/>
      <c r="R39" s="78"/>
      <c r="S39" s="78"/>
      <c r="T39" s="98"/>
      <c r="U39" s="98"/>
      <c r="V39" s="97"/>
      <c r="W39" s="78"/>
      <c r="X39" s="78"/>
      <c r="Y39" s="98"/>
      <c r="Z39" s="97"/>
      <c r="AA39" s="126"/>
      <c r="AB39" s="126"/>
      <c r="AC39" s="81"/>
      <c r="AD39" s="24"/>
      <c r="AE39" s="24"/>
    </row>
    <row r="40" spans="1:31" ht="12.75">
      <c r="A40" s="113" t="s">
        <v>207</v>
      </c>
      <c r="B40" s="29" t="s">
        <v>211</v>
      </c>
      <c r="C40" s="29" t="s">
        <v>63</v>
      </c>
      <c r="D40" s="80"/>
      <c r="E40" s="92">
        <f t="shared" si="10"/>
        <v>0</v>
      </c>
      <c r="F40" s="71">
        <v>0</v>
      </c>
      <c r="G40" s="71">
        <v>0</v>
      </c>
      <c r="H40" s="84">
        <v>0</v>
      </c>
      <c r="I40" s="71"/>
      <c r="J40" s="210"/>
      <c r="K40" s="97"/>
      <c r="L40" s="78"/>
      <c r="M40" s="78"/>
      <c r="N40" s="78"/>
      <c r="O40" s="78"/>
      <c r="P40" s="98"/>
      <c r="Q40" s="97"/>
      <c r="R40" s="78"/>
      <c r="S40" s="78"/>
      <c r="T40" s="98"/>
      <c r="U40" s="98"/>
      <c r="V40" s="97"/>
      <c r="W40" s="78"/>
      <c r="X40" s="78"/>
      <c r="Y40" s="98"/>
      <c r="Z40" s="97"/>
      <c r="AA40" s="126"/>
      <c r="AB40" s="126"/>
      <c r="AC40" s="81"/>
      <c r="AD40" s="24"/>
      <c r="AE40" s="24"/>
    </row>
    <row r="41" spans="1:31" ht="25.5">
      <c r="A41" s="109" t="s">
        <v>208</v>
      </c>
      <c r="B41" s="29" t="s">
        <v>271</v>
      </c>
      <c r="C41" s="29" t="s">
        <v>213</v>
      </c>
      <c r="D41" s="80"/>
      <c r="E41" s="92">
        <f t="shared" si="10"/>
        <v>0</v>
      </c>
      <c r="F41" s="71">
        <v>0</v>
      </c>
      <c r="G41" s="71">
        <v>0</v>
      </c>
      <c r="H41" s="84">
        <v>0</v>
      </c>
      <c r="I41" s="71"/>
      <c r="J41" s="210"/>
      <c r="K41" s="97"/>
      <c r="L41" s="78"/>
      <c r="M41" s="78"/>
      <c r="N41" s="78"/>
      <c r="O41" s="78"/>
      <c r="P41" s="98"/>
      <c r="Q41" s="97"/>
      <c r="R41" s="78"/>
      <c r="S41" s="78"/>
      <c r="T41" s="98"/>
      <c r="U41" s="98"/>
      <c r="V41" s="97"/>
      <c r="W41" s="78"/>
      <c r="X41" s="78"/>
      <c r="Y41" s="98"/>
      <c r="Z41" s="97"/>
      <c r="AA41" s="126"/>
      <c r="AB41" s="126"/>
      <c r="AC41" s="81"/>
      <c r="AD41" s="24"/>
      <c r="AE41" s="24"/>
    </row>
    <row r="42" spans="1:31" ht="12.75">
      <c r="A42" s="114" t="s">
        <v>27</v>
      </c>
      <c r="B42" s="29"/>
      <c r="C42" s="29"/>
      <c r="D42" s="80"/>
      <c r="E42" s="92">
        <f t="shared" si="10"/>
        <v>0</v>
      </c>
      <c r="F42" s="71">
        <v>0</v>
      </c>
      <c r="G42" s="71">
        <v>0</v>
      </c>
      <c r="H42" s="84">
        <v>0</v>
      </c>
      <c r="I42" s="71"/>
      <c r="J42" s="210"/>
      <c r="K42" s="97"/>
      <c r="L42" s="78"/>
      <c r="M42" s="78"/>
      <c r="N42" s="78"/>
      <c r="O42" s="78"/>
      <c r="P42" s="98"/>
      <c r="Q42" s="97"/>
      <c r="R42" s="78"/>
      <c r="S42" s="78"/>
      <c r="T42" s="98"/>
      <c r="U42" s="98"/>
      <c r="V42" s="97"/>
      <c r="W42" s="78"/>
      <c r="X42" s="78"/>
      <c r="Y42" s="98"/>
      <c r="Z42" s="97"/>
      <c r="AA42" s="126"/>
      <c r="AB42" s="126"/>
      <c r="AC42" s="81"/>
      <c r="AD42" s="24"/>
      <c r="AE42" s="24"/>
    </row>
    <row r="43" spans="1:31" ht="12.75">
      <c r="A43" s="114" t="s">
        <v>209</v>
      </c>
      <c r="B43" s="29" t="s">
        <v>272</v>
      </c>
      <c r="C43" s="29" t="s">
        <v>213</v>
      </c>
      <c r="D43" s="80"/>
      <c r="E43" s="92">
        <f t="shared" si="10"/>
        <v>0</v>
      </c>
      <c r="F43" s="71">
        <v>0</v>
      </c>
      <c r="G43" s="71">
        <v>0</v>
      </c>
      <c r="H43" s="84">
        <v>0</v>
      </c>
      <c r="I43" s="71"/>
      <c r="J43" s="210"/>
      <c r="K43" s="97"/>
      <c r="L43" s="78"/>
      <c r="M43" s="78"/>
      <c r="N43" s="78"/>
      <c r="O43" s="78"/>
      <c r="P43" s="98"/>
      <c r="Q43" s="97"/>
      <c r="R43" s="78"/>
      <c r="S43" s="78"/>
      <c r="T43" s="98"/>
      <c r="U43" s="98"/>
      <c r="V43" s="97"/>
      <c r="W43" s="78"/>
      <c r="X43" s="78"/>
      <c r="Y43" s="98"/>
      <c r="Z43" s="97"/>
      <c r="AA43" s="126"/>
      <c r="AB43" s="126"/>
      <c r="AC43" s="81"/>
      <c r="AD43" s="24"/>
      <c r="AE43" s="24"/>
    </row>
    <row r="44" spans="1:31" ht="12.75">
      <c r="A44" s="105" t="s">
        <v>64</v>
      </c>
      <c r="B44" s="29" t="s">
        <v>65</v>
      </c>
      <c r="C44" s="29" t="s">
        <v>66</v>
      </c>
      <c r="D44" s="80" t="s">
        <v>459</v>
      </c>
      <c r="E44" s="92">
        <f>SUM(I44:V44)</f>
        <v>11804700</v>
      </c>
      <c r="F44" s="71">
        <v>0</v>
      </c>
      <c r="G44" s="71">
        <v>0</v>
      </c>
      <c r="H44" s="84">
        <v>0</v>
      </c>
      <c r="I44" s="71"/>
      <c r="J44" s="210"/>
      <c r="K44" s="97">
        <f>K45</f>
        <v>0</v>
      </c>
      <c r="L44" s="78">
        <f>L45</f>
        <v>4000000</v>
      </c>
      <c r="M44" s="78">
        <f>M45</f>
        <v>0</v>
      </c>
      <c r="N44" s="78">
        <f>N47+N48+N50</f>
        <v>4000000</v>
      </c>
      <c r="O44" s="78">
        <f>O47+O48+O50</f>
        <v>3500000</v>
      </c>
      <c r="P44" s="98">
        <f>P55</f>
        <v>0</v>
      </c>
      <c r="Q44" s="97"/>
      <c r="R44" s="78"/>
      <c r="S44" s="78"/>
      <c r="T44" s="98"/>
      <c r="U44" s="98">
        <f>U50</f>
        <v>122000</v>
      </c>
      <c r="V44" s="97">
        <f>V48</f>
        <v>182700</v>
      </c>
      <c r="W44" s="78"/>
      <c r="X44" s="78"/>
      <c r="Y44" s="98"/>
      <c r="Z44" s="97"/>
      <c r="AA44" s="126"/>
      <c r="AB44" s="126"/>
      <c r="AC44" s="81" t="s">
        <v>21</v>
      </c>
      <c r="AD44" s="24"/>
      <c r="AE44" s="24"/>
    </row>
    <row r="45" spans="1:31" ht="25.5">
      <c r="A45" s="108" t="s">
        <v>67</v>
      </c>
      <c r="B45" s="29" t="s">
        <v>68</v>
      </c>
      <c r="C45" s="29" t="s">
        <v>69</v>
      </c>
      <c r="D45" s="80" t="s">
        <v>390</v>
      </c>
      <c r="E45" s="92">
        <f>SUM(I45:V45)</f>
        <v>11804700</v>
      </c>
      <c r="F45" s="71">
        <v>0</v>
      </c>
      <c r="G45" s="71">
        <v>0</v>
      </c>
      <c r="H45" s="84">
        <v>0</v>
      </c>
      <c r="I45" s="71"/>
      <c r="J45" s="210"/>
      <c r="K45" s="97">
        <f>SUM(K47:K55)</f>
        <v>0</v>
      </c>
      <c r="L45" s="78">
        <f>SUM(L46:L53)</f>
        <v>4000000</v>
      </c>
      <c r="M45" s="78">
        <f>SUM(M46:M53)</f>
        <v>0</v>
      </c>
      <c r="N45" s="78">
        <f>N47+N48+N50</f>
        <v>4000000</v>
      </c>
      <c r="O45" s="78">
        <f>O47+O48+O50</f>
        <v>3500000</v>
      </c>
      <c r="P45" s="98"/>
      <c r="Q45" s="97"/>
      <c r="R45" s="78"/>
      <c r="S45" s="78"/>
      <c r="T45" s="98"/>
      <c r="U45" s="98">
        <f>U50</f>
        <v>122000</v>
      </c>
      <c r="V45" s="97">
        <f>V48</f>
        <v>182700</v>
      </c>
      <c r="W45" s="78"/>
      <c r="X45" s="78"/>
      <c r="Y45" s="98"/>
      <c r="Z45" s="97"/>
      <c r="AA45" s="126"/>
      <c r="AB45" s="126"/>
      <c r="AC45" s="81" t="s">
        <v>21</v>
      </c>
      <c r="AD45" s="24"/>
      <c r="AE45" s="24"/>
    </row>
    <row r="46" spans="1:31" ht="12.75">
      <c r="A46" s="113" t="s">
        <v>101</v>
      </c>
      <c r="B46" s="29"/>
      <c r="C46" s="29"/>
      <c r="D46" s="80"/>
      <c r="E46" s="92">
        <f t="shared" ref="E46:E69" si="11">SUM(I46:V46)</f>
        <v>0</v>
      </c>
      <c r="F46" s="71">
        <v>0</v>
      </c>
      <c r="G46" s="71">
        <v>0</v>
      </c>
      <c r="H46" s="84">
        <v>0</v>
      </c>
      <c r="I46" s="71"/>
      <c r="J46" s="210"/>
      <c r="K46" s="97"/>
      <c r="L46" s="78"/>
      <c r="M46" s="78"/>
      <c r="N46" s="78"/>
      <c r="O46" s="78"/>
      <c r="P46" s="98"/>
      <c r="Q46" s="97"/>
      <c r="R46" s="78"/>
      <c r="S46" s="78"/>
      <c r="T46" s="98"/>
      <c r="U46" s="98"/>
      <c r="V46" s="97"/>
      <c r="W46" s="78"/>
      <c r="X46" s="78"/>
      <c r="Y46" s="98"/>
      <c r="Z46" s="97"/>
      <c r="AA46" s="126"/>
      <c r="AB46" s="126"/>
      <c r="AC46" s="81"/>
      <c r="AD46" s="24"/>
      <c r="AE46" s="24"/>
    </row>
    <row r="47" spans="1:31" s="25" customFormat="1" ht="25.5">
      <c r="A47" s="113" t="s">
        <v>446</v>
      </c>
      <c r="B47" s="29"/>
      <c r="C47" s="29" t="s">
        <v>216</v>
      </c>
      <c r="D47" s="80" t="s">
        <v>350</v>
      </c>
      <c r="E47" s="92">
        <f t="shared" si="11"/>
        <v>200000</v>
      </c>
      <c r="F47" s="71"/>
      <c r="G47" s="71"/>
      <c r="H47" s="84"/>
      <c r="I47" s="71"/>
      <c r="J47" s="210"/>
      <c r="K47" s="97">
        <v>0</v>
      </c>
      <c r="L47" s="78">
        <v>0</v>
      </c>
      <c r="M47" s="78">
        <v>0</v>
      </c>
      <c r="N47" s="78">
        <v>200000</v>
      </c>
      <c r="O47" s="78"/>
      <c r="P47" s="98"/>
      <c r="Q47" s="97"/>
      <c r="R47" s="78"/>
      <c r="S47" s="78"/>
      <c r="T47" s="98"/>
      <c r="U47" s="98"/>
      <c r="V47" s="97"/>
      <c r="W47" s="78"/>
      <c r="X47" s="78"/>
      <c r="Y47" s="98"/>
      <c r="Z47" s="97"/>
      <c r="AA47" s="126"/>
      <c r="AB47" s="126"/>
      <c r="AC47" s="81"/>
      <c r="AD47" s="24"/>
      <c r="AE47" s="24"/>
    </row>
    <row r="48" spans="1:31" ht="25.5">
      <c r="A48" s="113" t="s">
        <v>461</v>
      </c>
      <c r="B48" s="29" t="s">
        <v>215</v>
      </c>
      <c r="C48" s="29" t="s">
        <v>216</v>
      </c>
      <c r="D48" s="80" t="s">
        <v>396</v>
      </c>
      <c r="E48" s="92">
        <f t="shared" si="11"/>
        <v>1682700</v>
      </c>
      <c r="F48" s="71">
        <v>0</v>
      </c>
      <c r="G48" s="71">
        <v>0</v>
      </c>
      <c r="H48" s="84">
        <v>0</v>
      </c>
      <c r="I48" s="71"/>
      <c r="J48" s="210"/>
      <c r="K48" s="97">
        <v>0</v>
      </c>
      <c r="L48" s="78"/>
      <c r="M48" s="78"/>
      <c r="N48" s="78">
        <v>1500000</v>
      </c>
      <c r="O48" s="78"/>
      <c r="P48" s="98"/>
      <c r="Q48" s="97"/>
      <c r="R48" s="78"/>
      <c r="S48" s="78"/>
      <c r="T48" s="98"/>
      <c r="U48" s="98"/>
      <c r="V48" s="97">
        <v>182700</v>
      </c>
      <c r="W48" s="78"/>
      <c r="X48" s="78"/>
      <c r="Y48" s="98"/>
      <c r="Z48" s="97"/>
      <c r="AA48" s="126"/>
      <c r="AB48" s="126"/>
      <c r="AC48" s="81"/>
      <c r="AD48" s="24"/>
      <c r="AE48" s="24"/>
    </row>
    <row r="49" spans="1:31" s="25" customFormat="1" ht="12.75" hidden="1">
      <c r="A49" s="113" t="s">
        <v>428</v>
      </c>
      <c r="B49" s="29" t="s">
        <v>391</v>
      </c>
      <c r="C49" s="29" t="s">
        <v>392</v>
      </c>
      <c r="D49" s="80" t="s">
        <v>396</v>
      </c>
      <c r="E49" s="92">
        <f t="shared" si="11"/>
        <v>0</v>
      </c>
      <c r="F49" s="71"/>
      <c r="G49" s="71"/>
      <c r="H49" s="84"/>
      <c r="I49" s="71"/>
      <c r="J49" s="210"/>
      <c r="K49" s="97">
        <v>0</v>
      </c>
      <c r="L49" s="78"/>
      <c r="M49" s="78"/>
      <c r="N49" s="78"/>
      <c r="O49" s="78"/>
      <c r="P49" s="98"/>
      <c r="Q49" s="97"/>
      <c r="R49" s="78"/>
      <c r="S49" s="78"/>
      <c r="T49" s="98"/>
      <c r="U49" s="98"/>
      <c r="V49" s="97"/>
      <c r="W49" s="78"/>
      <c r="X49" s="78"/>
      <c r="Y49" s="98"/>
      <c r="Z49" s="97"/>
      <c r="AA49" s="126"/>
      <c r="AB49" s="126"/>
      <c r="AC49" s="81"/>
      <c r="AD49" s="24"/>
      <c r="AE49" s="24"/>
    </row>
    <row r="50" spans="1:31" s="25" customFormat="1" ht="25.5">
      <c r="A50" s="113" t="s">
        <v>444</v>
      </c>
      <c r="B50" s="29" t="s">
        <v>391</v>
      </c>
      <c r="C50" s="29" t="s">
        <v>392</v>
      </c>
      <c r="D50" s="80" t="s">
        <v>396</v>
      </c>
      <c r="E50" s="92">
        <f t="shared" si="11"/>
        <v>5922000</v>
      </c>
      <c r="F50" s="71"/>
      <c r="G50" s="71"/>
      <c r="H50" s="84"/>
      <c r="I50" s="71"/>
      <c r="J50" s="210"/>
      <c r="K50" s="97">
        <v>0</v>
      </c>
      <c r="L50" s="78"/>
      <c r="M50" s="78"/>
      <c r="N50" s="78">
        <v>2300000</v>
      </c>
      <c r="O50" s="78">
        <v>3500000</v>
      </c>
      <c r="P50" s="98"/>
      <c r="Q50" s="97"/>
      <c r="R50" s="78"/>
      <c r="S50" s="78"/>
      <c r="T50" s="98"/>
      <c r="U50" s="98">
        <v>122000</v>
      </c>
      <c r="V50" s="97"/>
      <c r="W50" s="78"/>
      <c r="X50" s="78"/>
      <c r="Y50" s="98"/>
      <c r="Z50" s="97">
        <v>0</v>
      </c>
      <c r="AA50" s="126"/>
      <c r="AB50" s="126"/>
      <c r="AC50" s="81"/>
      <c r="AD50" s="24"/>
      <c r="AE50" s="24"/>
    </row>
    <row r="51" spans="1:31" s="25" customFormat="1" ht="12.75" hidden="1">
      <c r="A51" s="113"/>
      <c r="B51" s="29"/>
      <c r="C51" s="29" t="s">
        <v>216</v>
      </c>
      <c r="D51" s="80" t="s">
        <v>350</v>
      </c>
      <c r="E51" s="92">
        <f t="shared" si="11"/>
        <v>0</v>
      </c>
      <c r="F51" s="71"/>
      <c r="G51" s="71"/>
      <c r="H51" s="84"/>
      <c r="I51" s="71"/>
      <c r="J51" s="210"/>
      <c r="K51" s="97"/>
      <c r="L51" s="78"/>
      <c r="M51" s="78"/>
      <c r="N51" s="78"/>
      <c r="O51" s="78"/>
      <c r="P51" s="98"/>
      <c r="Q51" s="97"/>
      <c r="R51" s="78"/>
      <c r="S51" s="78"/>
      <c r="T51" s="98"/>
      <c r="U51" s="98"/>
      <c r="V51" s="97"/>
      <c r="W51" s="78"/>
      <c r="X51" s="78"/>
      <c r="Y51" s="98"/>
      <c r="Z51" s="97"/>
      <c r="AA51" s="126"/>
      <c r="AB51" s="126"/>
      <c r="AC51" s="81"/>
      <c r="AD51" s="24"/>
      <c r="AE51" s="24"/>
    </row>
    <row r="52" spans="1:31" s="25" customFormat="1" ht="12.75">
      <c r="A52" s="108" t="s">
        <v>448</v>
      </c>
      <c r="B52" s="29" t="s">
        <v>71</v>
      </c>
      <c r="C52" s="29" t="s">
        <v>72</v>
      </c>
      <c r="D52" s="80" t="s">
        <v>350</v>
      </c>
      <c r="E52" s="92">
        <f t="shared" si="11"/>
        <v>15000</v>
      </c>
      <c r="F52" s="71">
        <v>0</v>
      </c>
      <c r="G52" s="71">
        <v>0</v>
      </c>
      <c r="H52" s="84">
        <v>0</v>
      </c>
      <c r="I52" s="71"/>
      <c r="J52" s="210"/>
      <c r="K52" s="97"/>
      <c r="L52" s="78">
        <v>15000</v>
      </c>
      <c r="M52" s="78">
        <v>0</v>
      </c>
      <c r="N52" s="78"/>
      <c r="O52" s="78"/>
      <c r="P52" s="98"/>
      <c r="Q52" s="97"/>
      <c r="R52" s="78"/>
      <c r="S52" s="78"/>
      <c r="T52" s="98"/>
      <c r="U52" s="98"/>
      <c r="V52" s="97"/>
      <c r="W52" s="78"/>
      <c r="X52" s="78"/>
      <c r="Y52" s="98"/>
      <c r="Z52" s="97"/>
      <c r="AA52" s="126"/>
      <c r="AB52" s="126"/>
      <c r="AC52" s="81" t="s">
        <v>21</v>
      </c>
      <c r="AD52" s="24"/>
      <c r="AE52" s="24"/>
    </row>
    <row r="53" spans="1:31" ht="12.75">
      <c r="A53" s="108" t="s">
        <v>429</v>
      </c>
      <c r="B53" s="29" t="s">
        <v>71</v>
      </c>
      <c r="C53" s="29" t="s">
        <v>72</v>
      </c>
      <c r="D53" s="80" t="s">
        <v>349</v>
      </c>
      <c r="E53" s="92">
        <f t="shared" si="11"/>
        <v>3985000</v>
      </c>
      <c r="F53" s="71">
        <v>0</v>
      </c>
      <c r="G53" s="71">
        <v>0</v>
      </c>
      <c r="H53" s="84">
        <v>0</v>
      </c>
      <c r="I53" s="71"/>
      <c r="J53" s="210"/>
      <c r="K53" s="97"/>
      <c r="L53" s="78">
        <v>3985000</v>
      </c>
      <c r="M53" s="78">
        <v>0</v>
      </c>
      <c r="N53" s="78"/>
      <c r="O53" s="78"/>
      <c r="P53" s="98"/>
      <c r="Q53" s="97"/>
      <c r="R53" s="78"/>
      <c r="S53" s="78"/>
      <c r="T53" s="98"/>
      <c r="U53" s="98"/>
      <c r="V53" s="97"/>
      <c r="W53" s="78"/>
      <c r="X53" s="78"/>
      <c r="Y53" s="98"/>
      <c r="Z53" s="97"/>
      <c r="AA53" s="126"/>
      <c r="AB53" s="126"/>
      <c r="AC53" s="81" t="s">
        <v>21</v>
      </c>
      <c r="AD53" s="24"/>
      <c r="AE53" s="24"/>
    </row>
    <row r="54" spans="1:31" ht="38.25">
      <c r="A54" s="108" t="s">
        <v>73</v>
      </c>
      <c r="B54" s="29" t="s">
        <v>74</v>
      </c>
      <c r="C54" s="29" t="s">
        <v>75</v>
      </c>
      <c r="D54" s="80"/>
      <c r="E54" s="92">
        <f t="shared" si="11"/>
        <v>0</v>
      </c>
      <c r="F54" s="71">
        <v>0</v>
      </c>
      <c r="G54" s="71">
        <v>0</v>
      </c>
      <c r="H54" s="84">
        <v>0</v>
      </c>
      <c r="I54" s="71"/>
      <c r="J54" s="210"/>
      <c r="K54" s="97"/>
      <c r="L54" s="78"/>
      <c r="M54" s="78"/>
      <c r="N54" s="78"/>
      <c r="O54" s="78"/>
      <c r="P54" s="98"/>
      <c r="Q54" s="97"/>
      <c r="R54" s="78"/>
      <c r="S54" s="78"/>
      <c r="T54" s="98"/>
      <c r="U54" s="98"/>
      <c r="V54" s="97"/>
      <c r="W54" s="78"/>
      <c r="X54" s="78"/>
      <c r="Y54" s="98"/>
      <c r="Z54" s="97"/>
      <c r="AA54" s="126"/>
      <c r="AB54" s="126"/>
      <c r="AC54" s="81" t="s">
        <v>21</v>
      </c>
      <c r="AD54" s="24"/>
      <c r="AE54" s="24"/>
    </row>
    <row r="55" spans="1:31" ht="12.75">
      <c r="A55" s="109" t="s">
        <v>273</v>
      </c>
      <c r="B55" s="29" t="s">
        <v>217</v>
      </c>
      <c r="C55" s="29" t="s">
        <v>218</v>
      </c>
      <c r="D55" s="80" t="s">
        <v>441</v>
      </c>
      <c r="E55" s="92">
        <f t="shared" si="11"/>
        <v>0</v>
      </c>
      <c r="F55" s="71">
        <v>0</v>
      </c>
      <c r="G55" s="71">
        <v>0</v>
      </c>
      <c r="H55" s="84">
        <v>0</v>
      </c>
      <c r="I55" s="71"/>
      <c r="J55" s="210"/>
      <c r="K55" s="97"/>
      <c r="L55" s="78"/>
      <c r="M55" s="78"/>
      <c r="N55" s="78"/>
      <c r="O55" s="78"/>
      <c r="P55" s="98"/>
      <c r="Q55" s="97"/>
      <c r="R55" s="78"/>
      <c r="S55" s="78"/>
      <c r="T55" s="98"/>
      <c r="U55" s="98"/>
      <c r="V55" s="97"/>
      <c r="W55" s="78"/>
      <c r="X55" s="78"/>
      <c r="Y55" s="98"/>
      <c r="Z55" s="97"/>
      <c r="AA55" s="126"/>
      <c r="AB55" s="126"/>
      <c r="AC55" s="81"/>
      <c r="AD55" s="24"/>
      <c r="AE55" s="24"/>
    </row>
    <row r="56" spans="1:31" ht="12.75">
      <c r="A56" s="105" t="s">
        <v>76</v>
      </c>
      <c r="B56" s="29" t="s">
        <v>77</v>
      </c>
      <c r="C56" s="29" t="s">
        <v>78</v>
      </c>
      <c r="D56" s="80"/>
      <c r="E56" s="92">
        <f t="shared" si="11"/>
        <v>0</v>
      </c>
      <c r="F56" s="71">
        <v>0</v>
      </c>
      <c r="G56" s="71">
        <v>0</v>
      </c>
      <c r="H56" s="84">
        <v>0</v>
      </c>
      <c r="I56" s="71"/>
      <c r="J56" s="210"/>
      <c r="K56" s="97"/>
      <c r="L56" s="78"/>
      <c r="M56" s="78"/>
      <c r="N56" s="78"/>
      <c r="O56" s="78"/>
      <c r="P56" s="98"/>
      <c r="Q56" s="97"/>
      <c r="R56" s="78"/>
      <c r="S56" s="78"/>
      <c r="T56" s="98"/>
      <c r="U56" s="98"/>
      <c r="V56" s="97"/>
      <c r="W56" s="78"/>
      <c r="X56" s="78"/>
      <c r="Y56" s="98"/>
      <c r="Z56" s="97"/>
      <c r="AA56" s="126"/>
      <c r="AB56" s="126"/>
      <c r="AC56" s="81" t="s">
        <v>21</v>
      </c>
      <c r="AD56" s="24"/>
      <c r="AE56" s="24"/>
    </row>
    <row r="57" spans="1:31" ht="25.5">
      <c r="A57" s="108" t="s">
        <v>79</v>
      </c>
      <c r="B57" s="29" t="s">
        <v>80</v>
      </c>
      <c r="C57" s="29" t="s">
        <v>81</v>
      </c>
      <c r="D57" s="80"/>
      <c r="E57" s="92">
        <f t="shared" si="11"/>
        <v>0</v>
      </c>
      <c r="F57" s="71">
        <v>0</v>
      </c>
      <c r="G57" s="71">
        <v>0</v>
      </c>
      <c r="H57" s="84">
        <v>0</v>
      </c>
      <c r="I57" s="71"/>
      <c r="J57" s="210"/>
      <c r="K57" s="97"/>
      <c r="L57" s="78"/>
      <c r="M57" s="78"/>
      <c r="N57" s="78"/>
      <c r="O57" s="78"/>
      <c r="P57" s="98"/>
      <c r="Q57" s="97"/>
      <c r="R57" s="78"/>
      <c r="S57" s="78"/>
      <c r="T57" s="98"/>
      <c r="U57" s="98"/>
      <c r="V57" s="97"/>
      <c r="W57" s="78"/>
      <c r="X57" s="78"/>
      <c r="Y57" s="98"/>
      <c r="Z57" s="97"/>
      <c r="AA57" s="126"/>
      <c r="AB57" s="126"/>
      <c r="AC57" s="81" t="s">
        <v>21</v>
      </c>
      <c r="AD57" s="24"/>
      <c r="AE57" s="24"/>
    </row>
    <row r="58" spans="1:31" ht="25.5">
      <c r="A58" s="108" t="s">
        <v>82</v>
      </c>
      <c r="B58" s="29" t="s">
        <v>83</v>
      </c>
      <c r="C58" s="29" t="s">
        <v>84</v>
      </c>
      <c r="D58" s="80"/>
      <c r="E58" s="92">
        <f t="shared" si="11"/>
        <v>0</v>
      </c>
      <c r="F58" s="71">
        <v>0</v>
      </c>
      <c r="G58" s="71">
        <v>0</v>
      </c>
      <c r="H58" s="84">
        <v>0</v>
      </c>
      <c r="I58" s="71"/>
      <c r="J58" s="210"/>
      <c r="K58" s="97"/>
      <c r="L58" s="78"/>
      <c r="M58" s="78"/>
      <c r="N58" s="78"/>
      <c r="O58" s="78"/>
      <c r="P58" s="98"/>
      <c r="Q58" s="97"/>
      <c r="R58" s="78"/>
      <c r="S58" s="78"/>
      <c r="T58" s="98"/>
      <c r="U58" s="98"/>
      <c r="V58" s="97"/>
      <c r="W58" s="78"/>
      <c r="X58" s="78"/>
      <c r="Y58" s="98"/>
      <c r="Z58" s="97"/>
      <c r="AA58" s="126"/>
      <c r="AB58" s="126"/>
      <c r="AC58" s="81" t="s">
        <v>21</v>
      </c>
      <c r="AD58" s="24"/>
      <c r="AE58" s="24"/>
    </row>
    <row r="59" spans="1:31" ht="12.75">
      <c r="A59" s="108" t="s">
        <v>85</v>
      </c>
      <c r="B59" s="29" t="s">
        <v>86</v>
      </c>
      <c r="C59" s="29" t="s">
        <v>87</v>
      </c>
      <c r="D59" s="80"/>
      <c r="E59" s="92">
        <f t="shared" si="11"/>
        <v>0</v>
      </c>
      <c r="F59" s="71">
        <v>0</v>
      </c>
      <c r="G59" s="71">
        <v>0</v>
      </c>
      <c r="H59" s="84">
        <v>0</v>
      </c>
      <c r="I59" s="71"/>
      <c r="J59" s="210"/>
      <c r="K59" s="97"/>
      <c r="L59" s="78"/>
      <c r="M59" s="78"/>
      <c r="N59" s="78"/>
      <c r="O59" s="78"/>
      <c r="P59" s="98"/>
      <c r="Q59" s="97"/>
      <c r="R59" s="78"/>
      <c r="S59" s="78"/>
      <c r="T59" s="98"/>
      <c r="U59" s="98"/>
      <c r="V59" s="97"/>
      <c r="W59" s="78"/>
      <c r="X59" s="78"/>
      <c r="Y59" s="98"/>
      <c r="Z59" s="97"/>
      <c r="AA59" s="126"/>
      <c r="AB59" s="126"/>
      <c r="AC59" s="81" t="s">
        <v>21</v>
      </c>
      <c r="AD59" s="24"/>
      <c r="AE59" s="24"/>
    </row>
    <row r="60" spans="1:31" ht="12.75">
      <c r="A60" s="115" t="s">
        <v>219</v>
      </c>
      <c r="B60" s="29" t="s">
        <v>220</v>
      </c>
      <c r="C60" s="29" t="s">
        <v>206</v>
      </c>
      <c r="D60" s="80"/>
      <c r="E60" s="92">
        <f t="shared" si="11"/>
        <v>0</v>
      </c>
      <c r="F60" s="71">
        <v>0</v>
      </c>
      <c r="G60" s="71">
        <v>0</v>
      </c>
      <c r="H60" s="84">
        <v>0</v>
      </c>
      <c r="I60" s="71"/>
      <c r="J60" s="210"/>
      <c r="K60" s="97"/>
      <c r="L60" s="78"/>
      <c r="M60" s="78"/>
      <c r="N60" s="78"/>
      <c r="O60" s="78"/>
      <c r="P60" s="98"/>
      <c r="Q60" s="97"/>
      <c r="R60" s="78"/>
      <c r="S60" s="78"/>
      <c r="T60" s="98"/>
      <c r="U60" s="98"/>
      <c r="V60" s="97"/>
      <c r="W60" s="78"/>
      <c r="X60" s="78"/>
      <c r="Y60" s="98"/>
      <c r="Z60" s="97"/>
      <c r="AA60" s="126"/>
      <c r="AB60" s="126"/>
      <c r="AC60" s="81"/>
      <c r="AD60" s="24"/>
      <c r="AE60" s="24"/>
    </row>
    <row r="61" spans="1:31" ht="12.75">
      <c r="A61" s="109" t="s">
        <v>101</v>
      </c>
      <c r="B61" s="44"/>
      <c r="C61" s="44"/>
      <c r="D61" s="80"/>
      <c r="E61" s="92">
        <f t="shared" si="11"/>
        <v>0</v>
      </c>
      <c r="F61" s="71">
        <v>0</v>
      </c>
      <c r="G61" s="71">
        <v>0</v>
      </c>
      <c r="H61" s="84">
        <v>0</v>
      </c>
      <c r="I61" s="71"/>
      <c r="J61" s="210"/>
      <c r="K61" s="97"/>
      <c r="L61" s="78"/>
      <c r="M61" s="78"/>
      <c r="N61" s="78"/>
      <c r="O61" s="78"/>
      <c r="P61" s="98"/>
      <c r="Q61" s="97"/>
      <c r="R61" s="78"/>
      <c r="S61" s="78"/>
      <c r="T61" s="98"/>
      <c r="U61" s="98"/>
      <c r="V61" s="97"/>
      <c r="W61" s="78"/>
      <c r="X61" s="78"/>
      <c r="Y61" s="98"/>
      <c r="Z61" s="97"/>
      <c r="AA61" s="126"/>
      <c r="AB61" s="126"/>
      <c r="AC61" s="81"/>
      <c r="AD61" s="24"/>
      <c r="AE61" s="24"/>
    </row>
    <row r="62" spans="1:31" ht="12.75">
      <c r="A62" s="109" t="s">
        <v>274</v>
      </c>
      <c r="B62" s="29" t="s">
        <v>222</v>
      </c>
      <c r="C62" s="29" t="s">
        <v>280</v>
      </c>
      <c r="D62" s="80"/>
      <c r="E62" s="92">
        <f t="shared" si="11"/>
        <v>0</v>
      </c>
      <c r="F62" s="71">
        <v>0</v>
      </c>
      <c r="G62" s="71">
        <v>0</v>
      </c>
      <c r="H62" s="84">
        <v>0</v>
      </c>
      <c r="I62" s="71"/>
      <c r="J62" s="210"/>
      <c r="K62" s="97"/>
      <c r="L62" s="78"/>
      <c r="M62" s="78"/>
      <c r="N62" s="78"/>
      <c r="O62" s="78"/>
      <c r="P62" s="98"/>
      <c r="Q62" s="97"/>
      <c r="R62" s="78"/>
      <c r="S62" s="78"/>
      <c r="T62" s="98"/>
      <c r="U62" s="98"/>
      <c r="V62" s="97"/>
      <c r="W62" s="78"/>
      <c r="X62" s="78"/>
      <c r="Y62" s="98"/>
      <c r="Z62" s="97"/>
      <c r="AA62" s="126"/>
      <c r="AB62" s="126"/>
      <c r="AC62" s="81"/>
      <c r="AD62" s="24"/>
      <c r="AE62" s="24"/>
    </row>
    <row r="63" spans="1:31" ht="12.75">
      <c r="A63" s="109" t="s">
        <v>275</v>
      </c>
      <c r="B63" s="29" t="s">
        <v>224</v>
      </c>
      <c r="C63" s="29" t="s">
        <v>281</v>
      </c>
      <c r="D63" s="80"/>
      <c r="E63" s="92">
        <f t="shared" si="11"/>
        <v>0</v>
      </c>
      <c r="F63" s="71">
        <v>0</v>
      </c>
      <c r="G63" s="71">
        <v>0</v>
      </c>
      <c r="H63" s="84">
        <v>0</v>
      </c>
      <c r="I63" s="71"/>
      <c r="J63" s="210"/>
      <c r="K63" s="97"/>
      <c r="L63" s="78"/>
      <c r="M63" s="78"/>
      <c r="N63" s="78"/>
      <c r="O63" s="78"/>
      <c r="P63" s="98"/>
      <c r="Q63" s="97"/>
      <c r="R63" s="78"/>
      <c r="S63" s="78"/>
      <c r="T63" s="98"/>
      <c r="U63" s="98"/>
      <c r="V63" s="97"/>
      <c r="W63" s="78"/>
      <c r="X63" s="78"/>
      <c r="Y63" s="98"/>
      <c r="Z63" s="97"/>
      <c r="AA63" s="126"/>
      <c r="AB63" s="126"/>
      <c r="AC63" s="81"/>
      <c r="AD63" s="24"/>
      <c r="AE63" s="24"/>
    </row>
    <row r="64" spans="1:31" ht="25.5">
      <c r="A64" s="109" t="s">
        <v>276</v>
      </c>
      <c r="B64" s="29" t="s">
        <v>226</v>
      </c>
      <c r="C64" s="29" t="s">
        <v>282</v>
      </c>
      <c r="D64" s="80"/>
      <c r="E64" s="92">
        <f t="shared" si="11"/>
        <v>0</v>
      </c>
      <c r="F64" s="71">
        <v>0</v>
      </c>
      <c r="G64" s="71">
        <v>0</v>
      </c>
      <c r="H64" s="84">
        <v>0</v>
      </c>
      <c r="I64" s="71"/>
      <c r="J64" s="210"/>
      <c r="K64" s="97"/>
      <c r="L64" s="78"/>
      <c r="M64" s="78"/>
      <c r="N64" s="78"/>
      <c r="O64" s="78"/>
      <c r="P64" s="98"/>
      <c r="Q64" s="97"/>
      <c r="R64" s="78"/>
      <c r="S64" s="78"/>
      <c r="T64" s="98"/>
      <c r="U64" s="98"/>
      <c r="V64" s="97"/>
      <c r="W64" s="78"/>
      <c r="X64" s="78"/>
      <c r="Y64" s="98"/>
      <c r="Z64" s="97"/>
      <c r="AA64" s="126"/>
      <c r="AB64" s="126"/>
      <c r="AC64" s="81"/>
      <c r="AD64" s="24"/>
      <c r="AE64" s="24"/>
    </row>
    <row r="65" spans="1:31" ht="12.75">
      <c r="A65" s="109" t="s">
        <v>221</v>
      </c>
      <c r="B65" s="29" t="s">
        <v>277</v>
      </c>
      <c r="C65" s="29" t="s">
        <v>227</v>
      </c>
      <c r="D65" s="80"/>
      <c r="E65" s="92">
        <f t="shared" si="11"/>
        <v>0</v>
      </c>
      <c r="F65" s="71"/>
      <c r="G65" s="71"/>
      <c r="H65" s="84">
        <v>0</v>
      </c>
      <c r="I65" s="71"/>
      <c r="J65" s="210"/>
      <c r="K65" s="97"/>
      <c r="L65" s="78"/>
      <c r="M65" s="78"/>
      <c r="N65" s="78"/>
      <c r="O65" s="78"/>
      <c r="P65" s="98"/>
      <c r="Q65" s="97"/>
      <c r="R65" s="78"/>
      <c r="S65" s="78"/>
      <c r="T65" s="98"/>
      <c r="U65" s="98"/>
      <c r="V65" s="97"/>
      <c r="W65" s="78"/>
      <c r="X65" s="78"/>
      <c r="Y65" s="98"/>
      <c r="Z65" s="97"/>
      <c r="AA65" s="126"/>
      <c r="AB65" s="126"/>
      <c r="AC65" s="81"/>
      <c r="AD65" s="24"/>
      <c r="AE65" s="24"/>
    </row>
    <row r="66" spans="1:31" ht="12.75">
      <c r="A66" s="109" t="s">
        <v>223</v>
      </c>
      <c r="B66" s="29" t="s">
        <v>278</v>
      </c>
      <c r="C66" s="29" t="s">
        <v>228</v>
      </c>
      <c r="D66" s="80"/>
      <c r="E66" s="92">
        <f t="shared" si="11"/>
        <v>0</v>
      </c>
      <c r="F66" s="71"/>
      <c r="G66" s="71"/>
      <c r="H66" s="84">
        <v>0</v>
      </c>
      <c r="I66" s="71"/>
      <c r="J66" s="210"/>
      <c r="K66" s="97"/>
      <c r="L66" s="78"/>
      <c r="M66" s="78"/>
      <c r="N66" s="78"/>
      <c r="O66" s="78"/>
      <c r="P66" s="98"/>
      <c r="Q66" s="97"/>
      <c r="R66" s="78"/>
      <c r="S66" s="78"/>
      <c r="T66" s="98"/>
      <c r="U66" s="98"/>
      <c r="V66" s="97"/>
      <c r="W66" s="78"/>
      <c r="X66" s="78"/>
      <c r="Y66" s="98"/>
      <c r="Z66" s="97"/>
      <c r="AA66" s="126"/>
      <c r="AB66" s="126"/>
      <c r="AC66" s="81"/>
      <c r="AD66" s="24"/>
      <c r="AE66" s="24"/>
    </row>
    <row r="67" spans="1:31" ht="25.5">
      <c r="A67" s="109" t="s">
        <v>225</v>
      </c>
      <c r="B67" s="29" t="s">
        <v>279</v>
      </c>
      <c r="C67" s="29" t="s">
        <v>229</v>
      </c>
      <c r="D67" s="80"/>
      <c r="E67" s="92">
        <f t="shared" si="11"/>
        <v>0</v>
      </c>
      <c r="F67" s="71"/>
      <c r="G67" s="71"/>
      <c r="H67" s="84">
        <v>0</v>
      </c>
      <c r="I67" s="71"/>
      <c r="J67" s="210"/>
      <c r="K67" s="97"/>
      <c r="L67" s="78"/>
      <c r="M67" s="78"/>
      <c r="N67" s="78"/>
      <c r="O67" s="78"/>
      <c r="P67" s="98"/>
      <c r="Q67" s="97"/>
      <c r="R67" s="78"/>
      <c r="S67" s="78"/>
      <c r="T67" s="98"/>
      <c r="U67" s="98"/>
      <c r="V67" s="97"/>
      <c r="W67" s="78"/>
      <c r="X67" s="78"/>
      <c r="Y67" s="98"/>
      <c r="Z67" s="97"/>
      <c r="AA67" s="126"/>
      <c r="AB67" s="126"/>
      <c r="AC67" s="81"/>
      <c r="AD67" s="24"/>
      <c r="AE67" s="24"/>
    </row>
    <row r="68" spans="1:31" ht="12.75">
      <c r="A68" s="105" t="s">
        <v>88</v>
      </c>
      <c r="B68" s="29" t="s">
        <v>89</v>
      </c>
      <c r="C68" s="29" t="s">
        <v>21</v>
      </c>
      <c r="D68" s="80"/>
      <c r="E68" s="92">
        <f t="shared" si="11"/>
        <v>0</v>
      </c>
      <c r="F68" s="71">
        <v>0</v>
      </c>
      <c r="G68" s="71">
        <v>0</v>
      </c>
      <c r="H68" s="84">
        <v>0</v>
      </c>
      <c r="I68" s="71"/>
      <c r="J68" s="210"/>
      <c r="K68" s="97"/>
      <c r="L68" s="78"/>
      <c r="M68" s="78"/>
      <c r="N68" s="78"/>
      <c r="O68" s="78"/>
      <c r="P68" s="98"/>
      <c r="Q68" s="97"/>
      <c r="R68" s="78"/>
      <c r="S68" s="78"/>
      <c r="T68" s="98"/>
      <c r="U68" s="98"/>
      <c r="V68" s="97"/>
      <c r="W68" s="78"/>
      <c r="X68" s="78"/>
      <c r="Y68" s="98"/>
      <c r="Z68" s="97"/>
      <c r="AA68" s="126"/>
      <c r="AB68" s="126"/>
      <c r="AC68" s="81" t="s">
        <v>21</v>
      </c>
      <c r="AD68" s="24"/>
      <c r="AE68" s="24"/>
    </row>
    <row r="69" spans="1:31" ht="25.5">
      <c r="A69" s="108" t="s">
        <v>90</v>
      </c>
      <c r="B69" s="29" t="s">
        <v>91</v>
      </c>
      <c r="C69" s="29" t="s">
        <v>92</v>
      </c>
      <c r="D69" s="80"/>
      <c r="E69" s="92">
        <f t="shared" si="11"/>
        <v>0</v>
      </c>
      <c r="F69" s="71">
        <v>0</v>
      </c>
      <c r="G69" s="71">
        <v>0</v>
      </c>
      <c r="H69" s="84">
        <v>0</v>
      </c>
      <c r="I69" s="71"/>
      <c r="J69" s="210"/>
      <c r="K69" s="97"/>
      <c r="L69" s="78"/>
      <c r="M69" s="78"/>
      <c r="N69" s="78"/>
      <c r="O69" s="78"/>
      <c r="P69" s="98"/>
      <c r="Q69" s="97"/>
      <c r="R69" s="78"/>
      <c r="S69" s="78"/>
      <c r="T69" s="98"/>
      <c r="U69" s="98"/>
      <c r="V69" s="97"/>
      <c r="W69" s="78"/>
      <c r="X69" s="78"/>
      <c r="Y69" s="98"/>
      <c r="Z69" s="97"/>
      <c r="AA69" s="126"/>
      <c r="AB69" s="126"/>
      <c r="AC69" s="81" t="s">
        <v>21</v>
      </c>
      <c r="AD69" s="24"/>
      <c r="AE69" s="24"/>
    </row>
    <row r="70" spans="1:31" ht="15.75">
      <c r="A70" s="105" t="s">
        <v>247</v>
      </c>
      <c r="B70" s="29" t="s">
        <v>93</v>
      </c>
      <c r="C70" s="29" t="s">
        <v>21</v>
      </c>
      <c r="D70" s="80" t="s">
        <v>449</v>
      </c>
      <c r="E70" s="92">
        <f>SUM(I70:V70)</f>
        <v>15791880</v>
      </c>
      <c r="F70" s="71">
        <v>0</v>
      </c>
      <c r="G70" s="71">
        <v>0</v>
      </c>
      <c r="H70" s="84">
        <v>0</v>
      </c>
      <c r="I70" s="71">
        <f>I73</f>
        <v>0</v>
      </c>
      <c r="J70" s="209">
        <f>J72</f>
        <v>15791880</v>
      </c>
      <c r="K70" s="97">
        <f>K73</f>
        <v>0</v>
      </c>
      <c r="L70" s="78"/>
      <c r="M70" s="78"/>
      <c r="N70" s="78"/>
      <c r="O70" s="78"/>
      <c r="P70" s="98"/>
      <c r="Q70" s="97"/>
      <c r="R70" s="78"/>
      <c r="S70" s="78"/>
      <c r="T70" s="98"/>
      <c r="U70" s="98"/>
      <c r="V70" s="97"/>
      <c r="W70" s="78"/>
      <c r="X70" s="78"/>
      <c r="Y70" s="98"/>
      <c r="Z70" s="97">
        <f>Z74</f>
        <v>0</v>
      </c>
      <c r="AA70" s="126"/>
      <c r="AB70" s="126"/>
      <c r="AC70" s="81"/>
      <c r="AD70" s="24"/>
      <c r="AE70" s="24"/>
    </row>
    <row r="71" spans="1:31" ht="25.5">
      <c r="A71" s="108" t="s">
        <v>377</v>
      </c>
      <c r="B71" s="29" t="s">
        <v>94</v>
      </c>
      <c r="C71" s="29" t="s">
        <v>95</v>
      </c>
      <c r="D71" s="80"/>
      <c r="E71" s="92">
        <f t="shared" ref="E71:E84" si="12">SUM(I71:V71)</f>
        <v>0</v>
      </c>
      <c r="F71" s="71">
        <v>0</v>
      </c>
      <c r="G71" s="71">
        <v>0</v>
      </c>
      <c r="H71" s="84">
        <v>0</v>
      </c>
      <c r="I71" s="71"/>
      <c r="J71" s="210"/>
      <c r="K71" s="97"/>
      <c r="L71" s="78"/>
      <c r="M71" s="78"/>
      <c r="N71" s="78"/>
      <c r="O71" s="78"/>
      <c r="P71" s="98"/>
      <c r="Q71" s="97"/>
      <c r="R71" s="78"/>
      <c r="S71" s="78"/>
      <c r="T71" s="98"/>
      <c r="U71" s="98"/>
      <c r="V71" s="97"/>
      <c r="W71" s="78"/>
      <c r="X71" s="78"/>
      <c r="Y71" s="98"/>
      <c r="Z71" s="97"/>
      <c r="AA71" s="126"/>
      <c r="AB71" s="126"/>
      <c r="AC71" s="81"/>
      <c r="AD71" s="24"/>
      <c r="AE71" s="24"/>
    </row>
    <row r="72" spans="1:31" ht="25.5">
      <c r="A72" s="108" t="s">
        <v>96</v>
      </c>
      <c r="B72" s="29" t="s">
        <v>97</v>
      </c>
      <c r="C72" s="29" t="s">
        <v>98</v>
      </c>
      <c r="D72" s="80" t="s">
        <v>384</v>
      </c>
      <c r="E72" s="92">
        <f t="shared" si="12"/>
        <v>15791880</v>
      </c>
      <c r="F72" s="71">
        <v>0</v>
      </c>
      <c r="G72" s="71">
        <v>0</v>
      </c>
      <c r="H72" s="84">
        <v>0</v>
      </c>
      <c r="I72" s="71"/>
      <c r="J72" s="209">
        <v>15791880</v>
      </c>
      <c r="K72" s="97"/>
      <c r="L72" s="78"/>
      <c r="M72" s="78"/>
      <c r="N72" s="78"/>
      <c r="O72" s="78"/>
      <c r="P72" s="98"/>
      <c r="Q72" s="97"/>
      <c r="R72" s="78"/>
      <c r="S72" s="78"/>
      <c r="T72" s="98"/>
      <c r="U72" s="98"/>
      <c r="V72" s="97"/>
      <c r="W72" s="78"/>
      <c r="X72" s="78"/>
      <c r="Y72" s="98"/>
      <c r="Z72" s="97"/>
      <c r="AA72" s="126"/>
      <c r="AB72" s="126"/>
      <c r="AC72" s="81"/>
      <c r="AD72" s="24"/>
      <c r="AE72" s="24"/>
    </row>
    <row r="73" spans="1:31" s="25" customFormat="1" ht="12.75">
      <c r="A73" s="112" t="s">
        <v>369</v>
      </c>
      <c r="B73" s="29" t="s">
        <v>99</v>
      </c>
      <c r="C73" s="29" t="s">
        <v>100</v>
      </c>
      <c r="D73" s="80" t="s">
        <v>445</v>
      </c>
      <c r="E73" s="92">
        <f t="shared" si="12"/>
        <v>0</v>
      </c>
      <c r="F73" s="71">
        <v>0</v>
      </c>
      <c r="G73" s="71">
        <v>0</v>
      </c>
      <c r="H73" s="84">
        <v>0</v>
      </c>
      <c r="I73" s="78">
        <v>0</v>
      </c>
      <c r="J73" s="210"/>
      <c r="K73" s="97">
        <v>0</v>
      </c>
      <c r="L73" s="78"/>
      <c r="M73" s="78"/>
      <c r="N73" s="78"/>
      <c r="O73" s="78"/>
      <c r="P73" s="98"/>
      <c r="Q73" s="97"/>
      <c r="R73" s="78"/>
      <c r="S73" s="78"/>
      <c r="T73" s="98"/>
      <c r="U73" s="98"/>
      <c r="V73" s="97"/>
      <c r="W73" s="78"/>
      <c r="X73" s="78"/>
      <c r="Y73" s="98"/>
      <c r="Z73" s="97">
        <v>0</v>
      </c>
      <c r="AA73" s="126"/>
      <c r="AB73" s="126"/>
      <c r="AC73" s="81"/>
      <c r="AD73" s="24"/>
      <c r="AE73" s="24"/>
    </row>
    <row r="74" spans="1:31" ht="25.5">
      <c r="A74" s="112" t="s">
        <v>378</v>
      </c>
      <c r="B74" s="29" t="s">
        <v>103</v>
      </c>
      <c r="C74" s="29" t="s">
        <v>379</v>
      </c>
      <c r="D74" s="80"/>
      <c r="E74" s="92">
        <f t="shared" si="12"/>
        <v>0</v>
      </c>
      <c r="F74" s="71">
        <v>0</v>
      </c>
      <c r="G74" s="71">
        <v>0</v>
      </c>
      <c r="H74" s="84">
        <v>0</v>
      </c>
      <c r="I74" s="71"/>
      <c r="J74" s="210"/>
      <c r="K74" s="97"/>
      <c r="L74" s="78"/>
      <c r="M74" s="78"/>
      <c r="N74" s="78"/>
      <c r="O74" s="78"/>
      <c r="P74" s="98"/>
      <c r="Q74" s="97"/>
      <c r="R74" s="78"/>
      <c r="S74" s="78"/>
      <c r="T74" s="98"/>
      <c r="U74" s="98"/>
      <c r="V74" s="97"/>
      <c r="W74" s="78"/>
      <c r="X74" s="78"/>
      <c r="Y74" s="98"/>
      <c r="Z74" s="97"/>
      <c r="AA74" s="126"/>
      <c r="AB74" s="126"/>
      <c r="AC74" s="81"/>
      <c r="AD74" s="24"/>
      <c r="AE74" s="24"/>
    </row>
    <row r="75" spans="1:31" ht="12.75">
      <c r="A75" s="116" t="s">
        <v>370</v>
      </c>
      <c r="B75" s="29" t="s">
        <v>380</v>
      </c>
      <c r="C75" s="29" t="s">
        <v>367</v>
      </c>
      <c r="D75" s="80" t="s">
        <v>368</v>
      </c>
      <c r="E75" s="92">
        <f t="shared" si="12"/>
        <v>0</v>
      </c>
      <c r="F75" s="71">
        <v>0</v>
      </c>
      <c r="G75" s="71">
        <v>0</v>
      </c>
      <c r="H75" s="84">
        <v>0</v>
      </c>
      <c r="I75" s="71"/>
      <c r="J75" s="210"/>
      <c r="K75" s="97"/>
      <c r="L75" s="78"/>
      <c r="M75" s="78"/>
      <c r="N75" s="78"/>
      <c r="O75" s="78"/>
      <c r="P75" s="98"/>
      <c r="Q75" s="97"/>
      <c r="R75" s="78"/>
      <c r="S75" s="78"/>
      <c r="T75" s="98"/>
      <c r="U75" s="98"/>
      <c r="V75" s="97"/>
      <c r="W75" s="78"/>
      <c r="X75" s="78"/>
      <c r="Y75" s="98"/>
      <c r="Z75" s="97"/>
      <c r="AA75" s="126"/>
      <c r="AB75" s="126"/>
      <c r="AC75" s="81"/>
      <c r="AD75" s="24"/>
      <c r="AE75" s="24"/>
    </row>
    <row r="76" spans="1:31" ht="14.25" customHeight="1">
      <c r="A76" s="108" t="s">
        <v>102</v>
      </c>
      <c r="B76" s="29" t="s">
        <v>381</v>
      </c>
      <c r="C76" s="29" t="s">
        <v>104</v>
      </c>
      <c r="D76" s="80"/>
      <c r="E76" s="92">
        <f t="shared" si="12"/>
        <v>0</v>
      </c>
      <c r="F76" s="71">
        <v>0</v>
      </c>
      <c r="G76" s="71">
        <v>0</v>
      </c>
      <c r="H76" s="84">
        <v>0</v>
      </c>
      <c r="I76" s="71"/>
      <c r="J76" s="210"/>
      <c r="K76" s="97"/>
      <c r="L76" s="78"/>
      <c r="M76" s="78"/>
      <c r="N76" s="78"/>
      <c r="O76" s="78"/>
      <c r="P76" s="98"/>
      <c r="Q76" s="97"/>
      <c r="R76" s="78"/>
      <c r="S76" s="78"/>
      <c r="T76" s="98"/>
      <c r="U76" s="98"/>
      <c r="V76" s="97"/>
      <c r="W76" s="78"/>
      <c r="X76" s="78"/>
      <c r="Y76" s="98"/>
      <c r="Z76" s="97"/>
      <c r="AA76" s="126"/>
      <c r="AB76" s="126"/>
      <c r="AC76" s="81"/>
      <c r="AD76" s="24"/>
      <c r="AE76" s="24"/>
    </row>
    <row r="77" spans="1:31" ht="38.25">
      <c r="A77" s="113" t="s">
        <v>105</v>
      </c>
      <c r="B77" s="29" t="s">
        <v>382</v>
      </c>
      <c r="C77" s="29" t="s">
        <v>106</v>
      </c>
      <c r="D77" s="80"/>
      <c r="E77" s="92">
        <f t="shared" si="12"/>
        <v>0</v>
      </c>
      <c r="F77" s="71">
        <v>0</v>
      </c>
      <c r="G77" s="71">
        <v>0</v>
      </c>
      <c r="H77" s="84">
        <v>0</v>
      </c>
      <c r="I77" s="71"/>
      <c r="J77" s="210"/>
      <c r="K77" s="97"/>
      <c r="L77" s="78"/>
      <c r="M77" s="78"/>
      <c r="N77" s="78"/>
      <c r="O77" s="78"/>
      <c r="P77" s="98"/>
      <c r="Q77" s="97"/>
      <c r="R77" s="78"/>
      <c r="S77" s="78"/>
      <c r="T77" s="98"/>
      <c r="U77" s="98"/>
      <c r="V77" s="97"/>
      <c r="W77" s="78"/>
      <c r="X77" s="78"/>
      <c r="Y77" s="98"/>
      <c r="Z77" s="97"/>
      <c r="AA77" s="126"/>
      <c r="AB77" s="126"/>
      <c r="AC77" s="81"/>
      <c r="AD77" s="24"/>
      <c r="AE77" s="24"/>
    </row>
    <row r="78" spans="1:31" ht="25.5">
      <c r="A78" s="113" t="s">
        <v>107</v>
      </c>
      <c r="B78" s="29" t="s">
        <v>383</v>
      </c>
      <c r="C78" s="29" t="s">
        <v>108</v>
      </c>
      <c r="D78" s="80"/>
      <c r="E78" s="92">
        <f t="shared" si="12"/>
        <v>0</v>
      </c>
      <c r="F78" s="71">
        <v>0</v>
      </c>
      <c r="G78" s="71">
        <v>0</v>
      </c>
      <c r="H78" s="84">
        <v>0</v>
      </c>
      <c r="I78" s="71"/>
      <c r="J78" s="210"/>
      <c r="K78" s="97"/>
      <c r="L78" s="78"/>
      <c r="M78" s="78"/>
      <c r="N78" s="78"/>
      <c r="O78" s="78"/>
      <c r="P78" s="98"/>
      <c r="Q78" s="97"/>
      <c r="R78" s="78"/>
      <c r="S78" s="78"/>
      <c r="T78" s="98"/>
      <c r="U78" s="98"/>
      <c r="V78" s="97"/>
      <c r="W78" s="78"/>
      <c r="X78" s="78"/>
      <c r="Y78" s="98"/>
      <c r="Z78" s="97"/>
      <c r="AA78" s="126"/>
      <c r="AB78" s="126"/>
      <c r="AC78" s="81"/>
      <c r="AD78" s="24"/>
      <c r="AE78" s="24"/>
    </row>
    <row r="79" spans="1:31" ht="15.75">
      <c r="A79" s="104" t="s">
        <v>248</v>
      </c>
      <c r="B79" s="32" t="s">
        <v>109</v>
      </c>
      <c r="C79" s="32" t="s">
        <v>110</v>
      </c>
      <c r="D79" s="80"/>
      <c r="E79" s="92">
        <f t="shared" si="12"/>
        <v>0</v>
      </c>
      <c r="F79" s="71">
        <v>0</v>
      </c>
      <c r="G79" s="71">
        <v>0</v>
      </c>
      <c r="H79" s="84">
        <v>0</v>
      </c>
      <c r="I79" s="71"/>
      <c r="J79" s="210"/>
      <c r="K79" s="97"/>
      <c r="L79" s="78"/>
      <c r="M79" s="78"/>
      <c r="N79" s="78"/>
      <c r="O79" s="78"/>
      <c r="P79" s="98"/>
      <c r="Q79" s="97"/>
      <c r="R79" s="78"/>
      <c r="S79" s="78"/>
      <c r="T79" s="98"/>
      <c r="U79" s="98"/>
      <c r="V79" s="97"/>
      <c r="W79" s="78"/>
      <c r="X79" s="78"/>
      <c r="Y79" s="98"/>
      <c r="Z79" s="97"/>
      <c r="AA79" s="126"/>
      <c r="AB79" s="126"/>
      <c r="AC79" s="81" t="s">
        <v>21</v>
      </c>
      <c r="AD79" s="24"/>
      <c r="AE79" s="24"/>
    </row>
    <row r="80" spans="1:31" ht="28.5">
      <c r="A80" s="106" t="s">
        <v>249</v>
      </c>
      <c r="B80" s="29" t="s">
        <v>111</v>
      </c>
      <c r="C80" s="29"/>
      <c r="D80" s="80"/>
      <c r="E80" s="92">
        <f t="shared" si="12"/>
        <v>0</v>
      </c>
      <c r="F80" s="71">
        <v>0</v>
      </c>
      <c r="G80" s="71">
        <v>0</v>
      </c>
      <c r="H80" s="84">
        <v>0</v>
      </c>
      <c r="I80" s="71"/>
      <c r="J80" s="210"/>
      <c r="K80" s="97"/>
      <c r="L80" s="78"/>
      <c r="M80" s="78"/>
      <c r="N80" s="78"/>
      <c r="O80" s="78"/>
      <c r="P80" s="98"/>
      <c r="Q80" s="97"/>
      <c r="R80" s="78"/>
      <c r="S80" s="78"/>
      <c r="T80" s="98"/>
      <c r="U80" s="98"/>
      <c r="V80" s="97"/>
      <c r="W80" s="78"/>
      <c r="X80" s="78"/>
      <c r="Y80" s="98"/>
      <c r="Z80" s="97"/>
      <c r="AA80" s="126"/>
      <c r="AB80" s="126"/>
      <c r="AC80" s="81" t="s">
        <v>21</v>
      </c>
      <c r="AD80" s="24"/>
      <c r="AE80" s="24"/>
    </row>
    <row r="81" spans="1:31" ht="15.75">
      <c r="A81" s="106" t="s">
        <v>250</v>
      </c>
      <c r="B81" s="29" t="s">
        <v>112</v>
      </c>
      <c r="C81" s="29"/>
      <c r="D81" s="80"/>
      <c r="E81" s="92">
        <f t="shared" si="12"/>
        <v>0</v>
      </c>
      <c r="F81" s="71">
        <v>0</v>
      </c>
      <c r="G81" s="71">
        <v>0</v>
      </c>
      <c r="H81" s="84">
        <v>0</v>
      </c>
      <c r="I81" s="71"/>
      <c r="J81" s="210"/>
      <c r="K81" s="97"/>
      <c r="L81" s="78"/>
      <c r="M81" s="78"/>
      <c r="N81" s="78"/>
      <c r="O81" s="78"/>
      <c r="P81" s="98"/>
      <c r="Q81" s="97"/>
      <c r="R81" s="78"/>
      <c r="S81" s="78"/>
      <c r="T81" s="98"/>
      <c r="U81" s="98"/>
      <c r="V81" s="97"/>
      <c r="W81" s="78"/>
      <c r="X81" s="78"/>
      <c r="Y81" s="98"/>
      <c r="Z81" s="97"/>
      <c r="AA81" s="126"/>
      <c r="AB81" s="126"/>
      <c r="AC81" s="81" t="s">
        <v>21</v>
      </c>
      <c r="AD81" s="24"/>
      <c r="AE81" s="24"/>
    </row>
    <row r="82" spans="1:31" ht="15.75">
      <c r="A82" s="106" t="s">
        <v>251</v>
      </c>
      <c r="B82" s="29" t="s">
        <v>113</v>
      </c>
      <c r="C82" s="29"/>
      <c r="D82" s="80"/>
      <c r="E82" s="92">
        <f t="shared" si="12"/>
        <v>0</v>
      </c>
      <c r="F82" s="71">
        <v>0</v>
      </c>
      <c r="G82" s="71">
        <v>0</v>
      </c>
      <c r="H82" s="84">
        <v>0</v>
      </c>
      <c r="I82" s="71"/>
      <c r="J82" s="210"/>
      <c r="K82" s="97"/>
      <c r="L82" s="78"/>
      <c r="M82" s="78"/>
      <c r="N82" s="78"/>
      <c r="O82" s="78"/>
      <c r="P82" s="98"/>
      <c r="Q82" s="97"/>
      <c r="R82" s="78"/>
      <c r="S82" s="78"/>
      <c r="T82" s="98"/>
      <c r="U82" s="98"/>
      <c r="V82" s="97"/>
      <c r="W82" s="78"/>
      <c r="X82" s="78"/>
      <c r="Y82" s="98"/>
      <c r="Z82" s="97"/>
      <c r="AA82" s="126"/>
      <c r="AB82" s="126"/>
      <c r="AC82" s="81" t="s">
        <v>21</v>
      </c>
      <c r="AD82" s="24"/>
      <c r="AE82" s="24"/>
    </row>
    <row r="83" spans="1:31" ht="15.75">
      <c r="A83" s="104" t="s">
        <v>252</v>
      </c>
      <c r="B83" s="32" t="s">
        <v>114</v>
      </c>
      <c r="C83" s="32" t="s">
        <v>21</v>
      </c>
      <c r="D83" s="80"/>
      <c r="E83" s="92">
        <f t="shared" si="12"/>
        <v>0</v>
      </c>
      <c r="F83" s="71">
        <v>0</v>
      </c>
      <c r="G83" s="71">
        <v>0</v>
      </c>
      <c r="H83" s="84">
        <v>0</v>
      </c>
      <c r="I83" s="71"/>
      <c r="J83" s="210"/>
      <c r="K83" s="97">
        <v>0</v>
      </c>
      <c r="L83" s="78"/>
      <c r="M83" s="78"/>
      <c r="N83" s="78"/>
      <c r="O83" s="78"/>
      <c r="P83" s="98"/>
      <c r="Q83" s="97"/>
      <c r="R83" s="78"/>
      <c r="S83" s="78"/>
      <c r="T83" s="98"/>
      <c r="U83" s="98"/>
      <c r="V83" s="97"/>
      <c r="W83" s="78"/>
      <c r="X83" s="78"/>
      <c r="Y83" s="98"/>
      <c r="Z83" s="97"/>
      <c r="AA83" s="126"/>
      <c r="AB83" s="126"/>
      <c r="AC83" s="81" t="s">
        <v>21</v>
      </c>
      <c r="AD83" s="24"/>
      <c r="AE83" s="24"/>
    </row>
    <row r="84" spans="1:31" ht="26.25" thickBot="1">
      <c r="A84" s="117" t="s">
        <v>115</v>
      </c>
      <c r="B84" s="118" t="s">
        <v>116</v>
      </c>
      <c r="C84" s="118" t="s">
        <v>117</v>
      </c>
      <c r="D84" s="82"/>
      <c r="E84" s="92">
        <f t="shared" si="12"/>
        <v>0</v>
      </c>
      <c r="F84" s="101">
        <v>0</v>
      </c>
      <c r="G84" s="101">
        <v>0</v>
      </c>
      <c r="H84" s="145">
        <v>0</v>
      </c>
      <c r="I84" s="71"/>
      <c r="J84" s="211"/>
      <c r="K84" s="205">
        <v>0</v>
      </c>
      <c r="L84" s="151"/>
      <c r="M84" s="151"/>
      <c r="N84" s="151"/>
      <c r="O84" s="151"/>
      <c r="P84" s="152"/>
      <c r="Q84" s="205"/>
      <c r="R84" s="151"/>
      <c r="S84" s="151"/>
      <c r="T84" s="152"/>
      <c r="U84" s="152"/>
      <c r="V84" s="205"/>
      <c r="W84" s="151"/>
      <c r="X84" s="151"/>
      <c r="Y84" s="152"/>
      <c r="Z84" s="205"/>
      <c r="AA84" s="149"/>
      <c r="AB84" s="149"/>
      <c r="AC84" s="83" t="s">
        <v>21</v>
      </c>
      <c r="AD84" s="24"/>
      <c r="AE84" s="24"/>
    </row>
    <row r="85" spans="1:31" ht="11.25" customHeight="1">
      <c r="A85" s="25"/>
      <c r="B85" s="25"/>
      <c r="C85" s="25"/>
      <c r="D85" s="25"/>
      <c r="E85" s="25"/>
      <c r="F85" s="25"/>
      <c r="G85" s="25"/>
      <c r="H85" s="25"/>
      <c r="I85" s="25"/>
      <c r="J85" s="27"/>
      <c r="T85" s="27"/>
      <c r="V85" s="27"/>
      <c r="W85" s="27"/>
      <c r="X85" s="27"/>
      <c r="Y85" s="27"/>
      <c r="Z85" s="27"/>
      <c r="AA85" s="25"/>
      <c r="AB85" s="25"/>
      <c r="AC85" s="25"/>
    </row>
    <row r="86" spans="1:31" s="6" customFormat="1" ht="11.25" customHeight="1">
      <c r="A86" s="46" t="s">
        <v>172</v>
      </c>
      <c r="B86" s="47"/>
      <c r="C86" s="47"/>
      <c r="D86" s="47"/>
      <c r="E86" s="49"/>
      <c r="F86" s="49"/>
      <c r="G86" s="49"/>
      <c r="H86" s="49"/>
      <c r="I86" s="49"/>
      <c r="J86" s="49"/>
      <c r="K86" s="47"/>
      <c r="L86" s="47"/>
      <c r="M86" s="47"/>
      <c r="N86" s="47"/>
      <c r="O86" s="47"/>
      <c r="P86" s="47"/>
      <c r="Q86" s="47"/>
      <c r="R86" s="47"/>
      <c r="S86" s="47"/>
      <c r="T86" s="212"/>
      <c r="U86" s="47"/>
      <c r="V86" s="216"/>
      <c r="W86" s="216"/>
      <c r="X86" s="216"/>
      <c r="Y86" s="216"/>
      <c r="Z86" s="212"/>
      <c r="AA86" s="23"/>
      <c r="AB86" s="23"/>
      <c r="AC86" s="23"/>
    </row>
    <row r="87" spans="1:31" s="6" customFormat="1" ht="11.25" customHeight="1">
      <c r="A87" s="46" t="s">
        <v>173</v>
      </c>
      <c r="B87" s="47"/>
      <c r="C87" s="47"/>
      <c r="D87" s="47"/>
      <c r="E87" s="49"/>
      <c r="F87" s="49"/>
      <c r="G87" s="49"/>
      <c r="H87" s="49"/>
      <c r="I87" s="49"/>
      <c r="J87" s="49"/>
      <c r="K87" s="47"/>
      <c r="L87" s="47"/>
      <c r="M87" s="47"/>
      <c r="N87" s="47"/>
      <c r="O87" s="47"/>
      <c r="P87" s="47"/>
      <c r="Q87" s="47"/>
      <c r="R87" s="47"/>
      <c r="S87" s="47"/>
      <c r="T87" s="212"/>
      <c r="U87" s="47"/>
      <c r="V87" s="216"/>
      <c r="W87" s="216"/>
      <c r="X87" s="216"/>
      <c r="Y87" s="216"/>
      <c r="Z87" s="212"/>
      <c r="AA87" s="23"/>
      <c r="AB87" s="23"/>
      <c r="AC87" s="23"/>
    </row>
    <row r="88" spans="1:31" s="6" customFormat="1" ht="11.25" customHeight="1">
      <c r="A88" s="46" t="s">
        <v>174</v>
      </c>
      <c r="B88" s="47"/>
      <c r="C88" s="47"/>
      <c r="D88" s="47"/>
      <c r="E88" s="49"/>
      <c r="F88" s="49"/>
      <c r="G88" s="49"/>
      <c r="H88" s="49"/>
      <c r="I88" s="49"/>
      <c r="J88" s="49"/>
      <c r="K88" s="47"/>
      <c r="L88" s="47"/>
      <c r="M88" s="47"/>
      <c r="N88" s="47"/>
      <c r="O88" s="47"/>
      <c r="P88" s="47"/>
      <c r="Q88" s="47"/>
      <c r="R88" s="47"/>
      <c r="S88" s="47"/>
      <c r="T88" s="212"/>
      <c r="U88" s="47"/>
      <c r="V88" s="216"/>
      <c r="W88" s="216"/>
      <c r="X88" s="216"/>
      <c r="Y88" s="216"/>
      <c r="Z88" s="212"/>
      <c r="AA88" s="23"/>
      <c r="AB88" s="23"/>
      <c r="AC88" s="23"/>
    </row>
    <row r="89" spans="1:31" s="6" customFormat="1" ht="10.5" customHeight="1">
      <c r="A89" s="46" t="s">
        <v>175</v>
      </c>
      <c r="B89" s="47"/>
      <c r="C89" s="47"/>
      <c r="D89" s="47"/>
      <c r="E89" s="49"/>
      <c r="F89" s="49"/>
      <c r="G89" s="49"/>
      <c r="H89" s="49"/>
      <c r="I89" s="49"/>
      <c r="J89" s="49"/>
      <c r="K89" s="47"/>
      <c r="L89" s="47"/>
      <c r="M89" s="47"/>
      <c r="N89" s="47"/>
      <c r="O89" s="47"/>
      <c r="P89" s="47"/>
      <c r="Q89" s="47"/>
      <c r="R89" s="47"/>
      <c r="S89" s="47"/>
      <c r="T89" s="212"/>
      <c r="U89" s="47"/>
      <c r="V89" s="216"/>
      <c r="W89" s="216"/>
      <c r="X89" s="216"/>
      <c r="Y89" s="216"/>
      <c r="Z89" s="212"/>
      <c r="AA89" s="23"/>
      <c r="AB89" s="23"/>
      <c r="AC89" s="23"/>
    </row>
    <row r="90" spans="1:31" s="6" customFormat="1" ht="10.5" customHeight="1">
      <c r="A90" s="46" t="s">
        <v>176</v>
      </c>
      <c r="B90" s="47"/>
      <c r="C90" s="47"/>
      <c r="D90" s="47"/>
      <c r="E90" s="49"/>
      <c r="F90" s="49"/>
      <c r="G90" s="49"/>
      <c r="H90" s="49"/>
      <c r="I90" s="49"/>
      <c r="J90" s="49"/>
      <c r="K90" s="47"/>
      <c r="L90" s="47"/>
      <c r="M90" s="47"/>
      <c r="N90" s="47"/>
      <c r="O90" s="47"/>
      <c r="P90" s="47"/>
      <c r="Q90" s="47"/>
      <c r="R90" s="47"/>
      <c r="S90" s="47"/>
      <c r="T90" s="212"/>
      <c r="U90" s="47"/>
      <c r="V90" s="216"/>
      <c r="W90" s="216"/>
      <c r="X90" s="216"/>
      <c r="Y90" s="216"/>
      <c r="Z90" s="212"/>
      <c r="AA90" s="23"/>
      <c r="AB90" s="23"/>
      <c r="AC90" s="23"/>
    </row>
    <row r="91" spans="1:31" s="6" customFormat="1" ht="10.5" customHeight="1">
      <c r="A91" s="46" t="s">
        <v>177</v>
      </c>
      <c r="B91" s="47"/>
      <c r="C91" s="47"/>
      <c r="D91" s="47"/>
      <c r="E91" s="49"/>
      <c r="F91" s="49"/>
      <c r="G91" s="49"/>
      <c r="H91" s="49"/>
      <c r="I91" s="49"/>
      <c r="J91" s="49"/>
      <c r="K91" s="47"/>
      <c r="L91" s="47"/>
      <c r="M91" s="47"/>
      <c r="N91" s="47"/>
      <c r="O91" s="47"/>
      <c r="P91" s="47"/>
      <c r="Q91" s="47"/>
      <c r="R91" s="47"/>
      <c r="S91" s="47"/>
      <c r="T91" s="212"/>
      <c r="U91" s="47"/>
      <c r="V91" s="216"/>
      <c r="W91" s="216"/>
      <c r="X91" s="216"/>
      <c r="Y91" s="216"/>
      <c r="Z91" s="212"/>
      <c r="AA91" s="23"/>
      <c r="AB91" s="23"/>
      <c r="AC91" s="23"/>
    </row>
    <row r="92" spans="1:31" s="6" customFormat="1" ht="19.5" customHeight="1">
      <c r="A92" s="329" t="s">
        <v>178</v>
      </c>
      <c r="B92" s="329"/>
      <c r="C92" s="329"/>
      <c r="D92" s="329"/>
      <c r="E92" s="329"/>
      <c r="F92" s="329"/>
      <c r="G92" s="329"/>
      <c r="H92" s="329"/>
      <c r="I92" s="264"/>
      <c r="J92" s="200"/>
      <c r="K92" s="47"/>
      <c r="L92" s="47"/>
      <c r="M92" s="47"/>
      <c r="N92" s="47"/>
      <c r="O92" s="47"/>
      <c r="P92" s="47"/>
      <c r="Q92" s="47"/>
      <c r="R92" s="47"/>
      <c r="S92" s="47"/>
      <c r="T92" s="212"/>
      <c r="U92" s="47"/>
      <c r="V92" s="216"/>
      <c r="W92" s="216"/>
      <c r="X92" s="216"/>
      <c r="Y92" s="216"/>
      <c r="Z92" s="212"/>
      <c r="AA92" s="23"/>
      <c r="AB92" s="23"/>
      <c r="AC92" s="23"/>
    </row>
    <row r="93" spans="1:31" s="6" customFormat="1" ht="10.5" customHeight="1">
      <c r="A93" s="46" t="s">
        <v>179</v>
      </c>
      <c r="B93" s="47"/>
      <c r="C93" s="47"/>
      <c r="D93" s="47"/>
      <c r="E93" s="49"/>
      <c r="F93" s="49"/>
      <c r="G93" s="49"/>
      <c r="H93" s="49"/>
      <c r="I93" s="49"/>
      <c r="J93" s="49"/>
      <c r="K93" s="47"/>
      <c r="L93" s="47"/>
      <c r="M93" s="47"/>
      <c r="N93" s="47"/>
      <c r="O93" s="47"/>
      <c r="P93" s="47"/>
      <c r="Q93" s="47"/>
      <c r="R93" s="47"/>
      <c r="S93" s="47"/>
      <c r="T93" s="212"/>
      <c r="U93" s="47"/>
      <c r="V93" s="216"/>
      <c r="W93" s="216"/>
      <c r="X93" s="216"/>
      <c r="Y93" s="216"/>
      <c r="Z93" s="212"/>
      <c r="AA93" s="23"/>
      <c r="AB93" s="23"/>
      <c r="AC93" s="23"/>
    </row>
    <row r="94" spans="1:31" s="6" customFormat="1" ht="30" customHeight="1">
      <c r="A94" s="329" t="s">
        <v>180</v>
      </c>
      <c r="B94" s="329"/>
      <c r="C94" s="329"/>
      <c r="D94" s="329"/>
      <c r="E94" s="329"/>
      <c r="F94" s="329"/>
      <c r="G94" s="329"/>
      <c r="H94" s="329"/>
      <c r="I94" s="264"/>
      <c r="J94" s="200"/>
      <c r="K94" s="47"/>
      <c r="L94" s="47"/>
      <c r="M94" s="47"/>
      <c r="N94" s="47"/>
      <c r="O94" s="47"/>
      <c r="P94" s="47"/>
      <c r="Q94" s="47"/>
      <c r="R94" s="47"/>
      <c r="S94" s="47"/>
      <c r="T94" s="212"/>
      <c r="U94" s="47"/>
      <c r="V94" s="216"/>
      <c r="W94" s="216"/>
      <c r="X94" s="216"/>
      <c r="Y94" s="216"/>
      <c r="Z94" s="212"/>
      <c r="AA94" s="23"/>
      <c r="AB94" s="23"/>
      <c r="AC94" s="23"/>
    </row>
    <row r="95" spans="1:31" s="6" customFormat="1" ht="19.5" customHeight="1">
      <c r="A95" s="329" t="s">
        <v>181</v>
      </c>
      <c r="B95" s="329"/>
      <c r="C95" s="329"/>
      <c r="D95" s="329"/>
      <c r="E95" s="329"/>
      <c r="F95" s="329"/>
      <c r="G95" s="329"/>
      <c r="H95" s="329"/>
      <c r="I95" s="264"/>
      <c r="J95" s="200"/>
      <c r="K95" s="47"/>
      <c r="L95" s="47"/>
      <c r="M95" s="47"/>
      <c r="N95" s="47"/>
      <c r="O95" s="47"/>
      <c r="P95" s="47"/>
      <c r="Q95" s="47"/>
      <c r="R95" s="47"/>
      <c r="S95" s="47"/>
      <c r="T95" s="212"/>
      <c r="U95" s="47"/>
      <c r="V95" s="216"/>
      <c r="W95" s="216"/>
      <c r="X95" s="216"/>
      <c r="Y95" s="216"/>
      <c r="Z95" s="212"/>
      <c r="AA95" s="23"/>
      <c r="AB95" s="23"/>
      <c r="AC95" s="23"/>
    </row>
    <row r="96" spans="1:31" s="6" customFormat="1" ht="30" customHeight="1">
      <c r="A96" s="329" t="s">
        <v>182</v>
      </c>
      <c r="B96" s="329"/>
      <c r="C96" s="329"/>
      <c r="D96" s="329"/>
      <c r="E96" s="329"/>
      <c r="F96" s="329"/>
      <c r="G96" s="329"/>
      <c r="H96" s="329"/>
      <c r="I96" s="264"/>
      <c r="J96" s="200"/>
      <c r="K96" s="47"/>
      <c r="L96" s="47"/>
      <c r="M96" s="47"/>
      <c r="N96" s="47"/>
      <c r="O96" s="47"/>
      <c r="P96" s="47"/>
      <c r="Q96" s="47"/>
      <c r="R96" s="47"/>
      <c r="S96" s="47"/>
      <c r="T96" s="212"/>
      <c r="U96" s="47"/>
      <c r="V96" s="216"/>
      <c r="W96" s="216"/>
      <c r="X96" s="216"/>
      <c r="Y96" s="216"/>
      <c r="Z96" s="212"/>
      <c r="AA96" s="23"/>
      <c r="AB96" s="23"/>
      <c r="AC96" s="23"/>
    </row>
    <row r="97" spans="1:29" s="6" customFormat="1" ht="23.25" customHeight="1">
      <c r="A97" s="333" t="s">
        <v>183</v>
      </c>
      <c r="B97" s="333"/>
      <c r="C97" s="333"/>
      <c r="D97" s="333"/>
      <c r="E97" s="333"/>
      <c r="F97" s="333"/>
      <c r="G97" s="333"/>
      <c r="H97" s="333"/>
      <c r="I97" s="265"/>
      <c r="J97" s="201"/>
      <c r="K97" s="47"/>
      <c r="L97" s="47"/>
      <c r="M97" s="47"/>
      <c r="N97" s="47"/>
      <c r="O97" s="47"/>
      <c r="P97" s="47"/>
      <c r="Q97" s="47"/>
      <c r="R97" s="47"/>
      <c r="S97" s="47"/>
      <c r="T97" s="212"/>
      <c r="U97" s="47"/>
      <c r="V97" s="216"/>
      <c r="W97" s="216"/>
      <c r="X97" s="216"/>
      <c r="Y97" s="216"/>
      <c r="Z97" s="212"/>
      <c r="AA97" s="23"/>
      <c r="AB97" s="23"/>
      <c r="AC97" s="23"/>
    </row>
    <row r="98" spans="1:29" s="6" customFormat="1" ht="11.25" customHeight="1">
      <c r="A98" s="46" t="s">
        <v>184</v>
      </c>
      <c r="B98" s="47"/>
      <c r="C98" s="47"/>
      <c r="D98" s="47"/>
      <c r="E98" s="49"/>
      <c r="F98" s="49"/>
      <c r="G98" s="49"/>
      <c r="H98" s="49"/>
      <c r="I98" s="49"/>
      <c r="J98" s="49"/>
      <c r="K98" s="47"/>
      <c r="L98" s="47"/>
      <c r="M98" s="47"/>
      <c r="N98" s="47"/>
      <c r="O98" s="47"/>
      <c r="P98" s="47"/>
      <c r="Q98" s="47"/>
      <c r="R98" s="47"/>
      <c r="S98" s="47"/>
      <c r="T98" s="212"/>
      <c r="U98" s="47"/>
      <c r="V98" s="216"/>
      <c r="W98" s="216"/>
      <c r="X98" s="216"/>
      <c r="Y98" s="216"/>
      <c r="Z98" s="212"/>
      <c r="AA98" s="23"/>
      <c r="AB98" s="23"/>
      <c r="AC98" s="23"/>
    </row>
    <row r="99" spans="1:29" s="6" customFormat="1" ht="33" customHeight="1">
      <c r="A99" s="329" t="s">
        <v>185</v>
      </c>
      <c r="B99" s="329"/>
      <c r="C99" s="329"/>
      <c r="D99" s="329"/>
      <c r="E99" s="329"/>
      <c r="F99" s="329"/>
      <c r="G99" s="329"/>
      <c r="H99" s="329"/>
      <c r="I99" s="264"/>
      <c r="J99" s="200"/>
      <c r="K99" s="47"/>
      <c r="L99" s="47"/>
      <c r="M99" s="47"/>
      <c r="N99" s="47"/>
      <c r="O99" s="47"/>
      <c r="P99" s="47"/>
      <c r="Q99" s="47"/>
      <c r="R99" s="47"/>
      <c r="S99" s="47"/>
      <c r="T99" s="212"/>
      <c r="U99" s="47"/>
      <c r="V99" s="216"/>
      <c r="W99" s="216"/>
      <c r="X99" s="216"/>
      <c r="Y99" s="216"/>
      <c r="Z99" s="212"/>
      <c r="AA99" s="23"/>
      <c r="AB99" s="23"/>
      <c r="AC99" s="23"/>
    </row>
    <row r="100" spans="1:29" ht="3" customHeight="1"/>
  </sheetData>
  <autoFilter ref="A11:AE84">
    <filterColumn colId="11"/>
    <filterColumn colId="20"/>
  </autoFilter>
  <mergeCells count="44">
    <mergeCell ref="T3:T4"/>
    <mergeCell ref="Q8:T8"/>
    <mergeCell ref="P9:P10"/>
    <mergeCell ref="T9:T10"/>
    <mergeCell ref="AC3:AC4"/>
    <mergeCell ref="Z8:AC8"/>
    <mergeCell ref="AC9:AC10"/>
    <mergeCell ref="Y3:Y4"/>
    <mergeCell ref="V8:Y8"/>
    <mergeCell ref="Y9:Y10"/>
    <mergeCell ref="S9:S10"/>
    <mergeCell ref="R9:R10"/>
    <mergeCell ref="Q9:Q10"/>
    <mergeCell ref="U3:U4"/>
    <mergeCell ref="U9:U10"/>
    <mergeCell ref="D8:D10"/>
    <mergeCell ref="E8:H8"/>
    <mergeCell ref="H9:H10"/>
    <mergeCell ref="P3:P4"/>
    <mergeCell ref="H3:H4"/>
    <mergeCell ref="K9:K10"/>
    <mergeCell ref="M9:M10"/>
    <mergeCell ref="N9:N10"/>
    <mergeCell ref="O9:O10"/>
    <mergeCell ref="J9:J10"/>
    <mergeCell ref="I8:P8"/>
    <mergeCell ref="I9:I10"/>
    <mergeCell ref="L9:L10"/>
    <mergeCell ref="C1:D1"/>
    <mergeCell ref="A6:H6"/>
    <mergeCell ref="V9:V10"/>
    <mergeCell ref="Z9:Z10"/>
    <mergeCell ref="A99:H99"/>
    <mergeCell ref="A2:G2"/>
    <mergeCell ref="A3:G3"/>
    <mergeCell ref="A4:G4"/>
    <mergeCell ref="A92:H92"/>
    <mergeCell ref="A94:H94"/>
    <mergeCell ref="A95:H95"/>
    <mergeCell ref="A96:H96"/>
    <mergeCell ref="A97:H97"/>
    <mergeCell ref="A8:A10"/>
    <mergeCell ref="B8:B10"/>
    <mergeCell ref="C8:C10"/>
  </mergeCells>
  <pageMargins left="0.25" right="0.25" top="0.75" bottom="0.75" header="0.3" footer="0.3"/>
  <pageSetup paperSize="9" scale="53" fitToHeight="0" orientation="landscape" r:id="rId1"/>
  <headerFooter alignWithMargins="0"/>
  <rowBreaks count="2" manualBreakCount="2">
    <brk id="58" max="16383" man="1"/>
    <brk id="85" max="16383" man="1"/>
  </rowBreaks>
</worksheet>
</file>

<file path=xl/worksheets/sheet4.xml><?xml version="1.0" encoding="utf-8"?>
<worksheet xmlns="http://schemas.openxmlformats.org/spreadsheetml/2006/main" xmlns:r="http://schemas.openxmlformats.org/officeDocument/2006/relationships">
  <sheetPr>
    <tabColor theme="4" tint="0.39997558519241921"/>
    <pageSetUpPr fitToPage="1"/>
  </sheetPr>
  <dimension ref="A1:AA98"/>
  <sheetViews>
    <sheetView topLeftCell="A55" zoomScaleNormal="100" zoomScaleSheetLayoutView="70" zoomScalePageLayoutView="130" workbookViewId="0">
      <selection activeCell="E74" sqref="E74"/>
    </sheetView>
  </sheetViews>
  <sheetFormatPr defaultColWidth="0.85546875" defaultRowHeight="11.25"/>
  <cols>
    <col min="1" max="1" width="79.28515625" style="27" customWidth="1"/>
    <col min="2" max="2" width="8.7109375" style="27" customWidth="1"/>
    <col min="3" max="3" width="14.7109375" style="27" customWidth="1"/>
    <col min="4" max="4" width="11.28515625" style="27" customWidth="1"/>
    <col min="5" max="5" width="13.28515625" style="27" customWidth="1"/>
    <col min="6" max="8" width="13.28515625" style="27" hidden="1" customWidth="1"/>
    <col min="9" max="9" width="22.85546875" style="3" customWidth="1"/>
    <col min="10" max="16384" width="0.85546875" style="3"/>
  </cols>
  <sheetData>
    <row r="1" spans="1:14" ht="12.75">
      <c r="A1" s="63"/>
      <c r="B1" s="63"/>
      <c r="C1" s="323"/>
      <c r="D1" s="323"/>
      <c r="E1" s="63"/>
      <c r="F1" s="63"/>
      <c r="G1" s="63"/>
      <c r="H1" s="63"/>
      <c r="I1" s="66"/>
      <c r="J1" s="66"/>
      <c r="K1" s="66"/>
      <c r="L1" s="66"/>
      <c r="M1" s="66"/>
      <c r="N1" s="66"/>
    </row>
    <row r="2" spans="1:14" ht="27.75" customHeight="1">
      <c r="A2" s="358" t="s">
        <v>494</v>
      </c>
      <c r="B2" s="358"/>
      <c r="C2" s="358"/>
      <c r="D2" s="358"/>
      <c r="E2" s="358"/>
      <c r="F2" s="358"/>
      <c r="G2" s="358"/>
      <c r="H2" s="64"/>
      <c r="I2" s="66"/>
      <c r="J2" s="66"/>
      <c r="K2" s="66"/>
      <c r="L2" s="66"/>
      <c r="M2" s="66"/>
      <c r="N2" s="66"/>
    </row>
    <row r="3" spans="1:14" ht="15.75">
      <c r="A3" s="324" t="s">
        <v>491</v>
      </c>
      <c r="B3" s="324"/>
      <c r="C3" s="324"/>
      <c r="D3" s="324"/>
      <c r="E3" s="324"/>
      <c r="F3" s="324"/>
      <c r="G3" s="324"/>
      <c r="H3" s="330"/>
      <c r="I3" s="66"/>
      <c r="J3" s="66"/>
      <c r="K3" s="66"/>
      <c r="L3" s="66"/>
      <c r="M3" s="66"/>
      <c r="N3" s="66"/>
    </row>
    <row r="4" spans="1:14" ht="15.75" customHeight="1">
      <c r="A4" s="323" t="s">
        <v>485</v>
      </c>
      <c r="B4" s="323"/>
      <c r="C4" s="323"/>
      <c r="D4" s="323"/>
      <c r="E4" s="323"/>
      <c r="F4" s="323"/>
      <c r="G4" s="323"/>
      <c r="H4" s="330"/>
      <c r="I4" s="66"/>
      <c r="J4" s="66"/>
      <c r="K4" s="66"/>
      <c r="L4" s="66"/>
      <c r="M4" s="66"/>
      <c r="N4" s="66"/>
    </row>
    <row r="5" spans="1:14" ht="12.75">
      <c r="A5" s="63"/>
      <c r="B5" s="63"/>
      <c r="C5" s="63"/>
      <c r="D5" s="63"/>
      <c r="E5" s="63"/>
      <c r="F5" s="63"/>
      <c r="G5" s="63"/>
      <c r="H5" s="63"/>
      <c r="I5" s="66"/>
      <c r="J5" s="66"/>
      <c r="K5" s="66"/>
      <c r="L5" s="66"/>
      <c r="M5" s="66"/>
      <c r="N5" s="66"/>
    </row>
    <row r="6" spans="1:14" ht="12.75">
      <c r="A6" s="324" t="s">
        <v>19</v>
      </c>
      <c r="B6" s="324"/>
      <c r="C6" s="324"/>
      <c r="D6" s="324"/>
      <c r="E6" s="324"/>
      <c r="F6" s="324"/>
      <c r="G6" s="324"/>
      <c r="H6" s="324"/>
      <c r="I6" s="66"/>
      <c r="J6" s="66"/>
      <c r="K6" s="66"/>
      <c r="L6" s="66"/>
      <c r="M6" s="66"/>
      <c r="N6" s="66"/>
    </row>
    <row r="7" spans="1:14" ht="13.5" thickBot="1">
      <c r="A7" s="63"/>
      <c r="B7" s="63"/>
      <c r="C7" s="63"/>
      <c r="D7" s="63"/>
      <c r="E7" s="63"/>
      <c r="F7" s="63"/>
      <c r="G7" s="63"/>
      <c r="H7" s="63"/>
      <c r="I7" s="66"/>
      <c r="J7" s="66"/>
      <c r="K7" s="66"/>
      <c r="L7" s="66"/>
      <c r="M7" s="66"/>
      <c r="N7" s="66"/>
    </row>
    <row r="8" spans="1:14" ht="12.75">
      <c r="A8" s="334" t="s">
        <v>0</v>
      </c>
      <c r="B8" s="316" t="s">
        <v>1</v>
      </c>
      <c r="C8" s="316" t="s">
        <v>242</v>
      </c>
      <c r="D8" s="316" t="s">
        <v>295</v>
      </c>
      <c r="E8" s="359" t="s">
        <v>6</v>
      </c>
      <c r="F8" s="360"/>
      <c r="G8" s="360"/>
      <c r="H8" s="361"/>
      <c r="I8" s="66"/>
      <c r="J8" s="66"/>
      <c r="K8" s="66"/>
      <c r="L8" s="66"/>
      <c r="M8" s="66"/>
      <c r="N8" s="66"/>
    </row>
    <row r="9" spans="1:14" ht="11.25" customHeight="1">
      <c r="A9" s="335"/>
      <c r="B9" s="317"/>
      <c r="C9" s="317"/>
      <c r="D9" s="317"/>
      <c r="E9" s="99" t="s">
        <v>436</v>
      </c>
      <c r="F9" s="19" t="s">
        <v>297</v>
      </c>
      <c r="G9" s="19" t="s">
        <v>297</v>
      </c>
      <c r="H9" s="362" t="s">
        <v>5</v>
      </c>
      <c r="I9" s="66"/>
      <c r="J9" s="66"/>
      <c r="K9" s="66"/>
      <c r="L9" s="66"/>
      <c r="M9" s="66"/>
      <c r="N9" s="66"/>
    </row>
    <row r="10" spans="1:14" ht="39" customHeight="1">
      <c r="A10" s="336"/>
      <c r="B10" s="318"/>
      <c r="C10" s="318"/>
      <c r="D10" s="318"/>
      <c r="E10" s="132" t="s">
        <v>2</v>
      </c>
      <c r="F10" s="76" t="s">
        <v>3</v>
      </c>
      <c r="G10" s="76" t="s">
        <v>4</v>
      </c>
      <c r="H10" s="362"/>
      <c r="I10" s="66"/>
      <c r="J10" s="66"/>
      <c r="K10" s="66"/>
      <c r="L10" s="66"/>
      <c r="M10" s="66"/>
      <c r="N10" s="66"/>
    </row>
    <row r="11" spans="1:14" ht="13.5" thickBot="1">
      <c r="A11" s="119" t="s">
        <v>7</v>
      </c>
      <c r="B11" s="77" t="s">
        <v>8</v>
      </c>
      <c r="C11" s="77" t="s">
        <v>9</v>
      </c>
      <c r="D11" s="77" t="s">
        <v>10</v>
      </c>
      <c r="E11" s="133" t="s">
        <v>11</v>
      </c>
      <c r="F11" s="88" t="s">
        <v>12</v>
      </c>
      <c r="G11" s="88" t="s">
        <v>13</v>
      </c>
      <c r="H11" s="134" t="s">
        <v>14</v>
      </c>
      <c r="I11" s="66"/>
      <c r="J11" s="66"/>
      <c r="K11" s="66"/>
      <c r="L11" s="66"/>
      <c r="M11" s="66"/>
      <c r="N11" s="66"/>
    </row>
    <row r="12" spans="1:14" ht="15.75">
      <c r="A12" s="120" t="s">
        <v>243</v>
      </c>
      <c r="B12" s="29" t="s">
        <v>20</v>
      </c>
      <c r="C12" s="29" t="s">
        <v>21</v>
      </c>
      <c r="D12" s="80" t="s">
        <v>21</v>
      </c>
      <c r="E12" s="94">
        <v>3727326.46</v>
      </c>
      <c r="F12" s="95"/>
      <c r="G12" s="95"/>
      <c r="H12" s="96"/>
      <c r="I12" s="66"/>
      <c r="J12" s="66"/>
      <c r="K12" s="66"/>
      <c r="L12" s="66"/>
      <c r="M12" s="66"/>
      <c r="N12" s="66"/>
    </row>
    <row r="13" spans="1:14" ht="15.75">
      <c r="A13" s="120" t="s">
        <v>244</v>
      </c>
      <c r="B13" s="29" t="s">
        <v>22</v>
      </c>
      <c r="C13" s="29" t="s">
        <v>21</v>
      </c>
      <c r="D13" s="80" t="s">
        <v>21</v>
      </c>
      <c r="E13" s="97">
        <f>E12+E14-E35</f>
        <v>0</v>
      </c>
      <c r="F13" s="78"/>
      <c r="G13" s="78"/>
      <c r="H13" s="98"/>
      <c r="I13" s="66"/>
      <c r="J13" s="66"/>
      <c r="K13" s="66"/>
      <c r="L13" s="66"/>
      <c r="M13" s="66"/>
      <c r="N13" s="66"/>
    </row>
    <row r="14" spans="1:14" ht="12.75">
      <c r="A14" s="121" t="s">
        <v>23</v>
      </c>
      <c r="B14" s="32" t="s">
        <v>24</v>
      </c>
      <c r="C14" s="32"/>
      <c r="D14" s="80" t="s">
        <v>351</v>
      </c>
      <c r="E14" s="92">
        <f>E15+E17+E21+E23+E31+E29</f>
        <v>17000000</v>
      </c>
      <c r="F14" s="78"/>
      <c r="G14" s="78"/>
      <c r="H14" s="98"/>
      <c r="I14" s="66"/>
      <c r="J14" s="66"/>
      <c r="K14" s="66"/>
      <c r="L14" s="66"/>
      <c r="M14" s="66"/>
      <c r="N14" s="66"/>
    </row>
    <row r="15" spans="1:14" ht="25.5">
      <c r="A15" s="115" t="s">
        <v>245</v>
      </c>
      <c r="B15" s="188" t="s">
        <v>25</v>
      </c>
      <c r="C15" s="188" t="s">
        <v>26</v>
      </c>
      <c r="D15" s="190" t="s">
        <v>455</v>
      </c>
      <c r="E15" s="186">
        <f>E16</f>
        <v>0</v>
      </c>
      <c r="F15" s="78"/>
      <c r="G15" s="78"/>
      <c r="H15" s="98"/>
      <c r="I15" s="66"/>
      <c r="J15" s="66"/>
      <c r="K15" s="66"/>
      <c r="L15" s="66"/>
      <c r="M15" s="66"/>
      <c r="N15" s="66"/>
    </row>
    <row r="16" spans="1:14" ht="12.75">
      <c r="A16" s="122" t="s">
        <v>27</v>
      </c>
      <c r="B16" s="29" t="s">
        <v>201</v>
      </c>
      <c r="C16" s="29" t="s">
        <v>26</v>
      </c>
      <c r="D16" s="80" t="s">
        <v>455</v>
      </c>
      <c r="E16" s="97"/>
      <c r="F16" s="78"/>
      <c r="G16" s="78"/>
      <c r="H16" s="98"/>
      <c r="I16" s="66"/>
      <c r="J16" s="66"/>
      <c r="K16" s="66"/>
      <c r="L16" s="66"/>
      <c r="M16" s="66"/>
      <c r="N16" s="66"/>
    </row>
    <row r="17" spans="1:14" ht="12.75">
      <c r="A17" s="111" t="s">
        <v>28</v>
      </c>
      <c r="B17" s="32" t="s">
        <v>29</v>
      </c>
      <c r="C17" s="32" t="s">
        <v>30</v>
      </c>
      <c r="D17" s="86" t="s">
        <v>351</v>
      </c>
      <c r="E17" s="92">
        <f>E20</f>
        <v>17000000</v>
      </c>
      <c r="F17" s="78"/>
      <c r="G17" s="78"/>
      <c r="H17" s="98"/>
      <c r="I17" s="66"/>
      <c r="J17" s="66"/>
      <c r="K17" s="66"/>
      <c r="L17" s="66"/>
      <c r="M17" s="66"/>
      <c r="N17" s="66"/>
    </row>
    <row r="18" spans="1:14" ht="51">
      <c r="A18" s="109" t="s">
        <v>202</v>
      </c>
      <c r="B18" s="188" t="s">
        <v>31</v>
      </c>
      <c r="C18" s="188" t="s">
        <v>30</v>
      </c>
      <c r="D18" s="190"/>
      <c r="E18" s="186"/>
      <c r="F18" s="78"/>
      <c r="G18" s="78"/>
      <c r="H18" s="98"/>
      <c r="I18" s="66"/>
      <c r="J18" s="66"/>
      <c r="K18" s="66"/>
      <c r="L18" s="66"/>
      <c r="M18" s="66"/>
      <c r="N18" s="66"/>
    </row>
    <row r="19" spans="1:14" ht="25.5">
      <c r="A19" s="109" t="s">
        <v>203</v>
      </c>
      <c r="B19" s="188" t="s">
        <v>204</v>
      </c>
      <c r="C19" s="188" t="s">
        <v>30</v>
      </c>
      <c r="D19" s="190"/>
      <c r="E19" s="186"/>
      <c r="F19" s="78"/>
      <c r="G19" s="78"/>
      <c r="H19" s="98"/>
      <c r="I19" s="66"/>
      <c r="J19" s="66"/>
      <c r="K19" s="66"/>
      <c r="L19" s="66"/>
      <c r="M19" s="66"/>
      <c r="N19" s="66"/>
    </row>
    <row r="20" spans="1:14" s="25" customFormat="1" ht="12.75">
      <c r="A20" s="109" t="s">
        <v>373</v>
      </c>
      <c r="B20" s="188" t="s">
        <v>374</v>
      </c>
      <c r="C20" s="188" t="s">
        <v>30</v>
      </c>
      <c r="D20" s="190" t="s">
        <v>386</v>
      </c>
      <c r="E20" s="186">
        <v>17000000</v>
      </c>
      <c r="F20" s="78"/>
      <c r="G20" s="78"/>
      <c r="H20" s="98"/>
      <c r="I20" s="66"/>
      <c r="J20" s="66"/>
      <c r="K20" s="66"/>
      <c r="L20" s="66"/>
      <c r="M20" s="66"/>
      <c r="N20" s="66"/>
    </row>
    <row r="21" spans="1:14" ht="12.75">
      <c r="A21" s="111" t="s">
        <v>32</v>
      </c>
      <c r="B21" s="32" t="s">
        <v>33</v>
      </c>
      <c r="C21" s="32" t="s">
        <v>34</v>
      </c>
      <c r="D21" s="86" t="s">
        <v>385</v>
      </c>
      <c r="E21" s="92">
        <v>0</v>
      </c>
      <c r="F21" s="78"/>
      <c r="G21" s="78"/>
      <c r="H21" s="98"/>
      <c r="I21" s="66"/>
      <c r="J21" s="66"/>
      <c r="K21" s="66"/>
      <c r="L21" s="66"/>
      <c r="M21" s="66"/>
      <c r="N21" s="66"/>
    </row>
    <row r="22" spans="1:14" ht="12.75">
      <c r="A22" s="122" t="s">
        <v>27</v>
      </c>
      <c r="B22" s="29" t="s">
        <v>205</v>
      </c>
      <c r="C22" s="29" t="s">
        <v>34</v>
      </c>
      <c r="D22" s="80" t="s">
        <v>385</v>
      </c>
      <c r="E22" s="97">
        <v>0</v>
      </c>
      <c r="F22" s="78"/>
      <c r="G22" s="78"/>
      <c r="H22" s="98"/>
      <c r="I22" s="66"/>
      <c r="J22" s="66"/>
      <c r="K22" s="66"/>
      <c r="L22" s="66"/>
      <c r="M22" s="66"/>
      <c r="N22" s="66"/>
    </row>
    <row r="23" spans="1:14" s="7" customFormat="1" ht="12.75">
      <c r="A23" s="111" t="s">
        <v>35</v>
      </c>
      <c r="B23" s="32" t="s">
        <v>36</v>
      </c>
      <c r="C23" s="32" t="s">
        <v>37</v>
      </c>
      <c r="D23" s="86" t="s">
        <v>371</v>
      </c>
      <c r="E23" s="92">
        <f>E25+E27+E28</f>
        <v>0</v>
      </c>
      <c r="F23" s="71"/>
      <c r="G23" s="71"/>
      <c r="H23" s="93"/>
      <c r="I23" s="72"/>
      <c r="J23" s="72"/>
      <c r="K23" s="72"/>
      <c r="L23" s="72"/>
      <c r="M23" s="72"/>
      <c r="N23" s="72"/>
    </row>
    <row r="24" spans="1:14" s="7" customFormat="1" ht="12.75">
      <c r="A24" s="109" t="s">
        <v>27</v>
      </c>
      <c r="B24" s="29"/>
      <c r="C24" s="29"/>
      <c r="D24" s="86"/>
      <c r="E24" s="92"/>
      <c r="F24" s="71"/>
      <c r="G24" s="71"/>
      <c r="H24" s="93"/>
      <c r="I24" s="72"/>
      <c r="J24" s="72"/>
      <c r="K24" s="72"/>
      <c r="L24" s="72"/>
      <c r="M24" s="72"/>
      <c r="N24" s="72"/>
    </row>
    <row r="25" spans="1:14" s="7" customFormat="1" ht="12.75">
      <c r="A25" s="110" t="s">
        <v>41</v>
      </c>
      <c r="B25" s="29" t="s">
        <v>269</v>
      </c>
      <c r="C25" s="29" t="s">
        <v>37</v>
      </c>
      <c r="D25" s="80" t="s">
        <v>362</v>
      </c>
      <c r="E25" s="97"/>
      <c r="F25" s="71"/>
      <c r="G25" s="71"/>
      <c r="H25" s="93"/>
      <c r="I25" s="72"/>
      <c r="J25" s="72"/>
      <c r="K25" s="72"/>
      <c r="L25" s="72"/>
      <c r="M25" s="72"/>
      <c r="N25" s="72"/>
    </row>
    <row r="26" spans="1:14" s="7" customFormat="1" ht="12.75">
      <c r="A26" s="110" t="s">
        <v>42</v>
      </c>
      <c r="B26" s="29" t="s">
        <v>270</v>
      </c>
      <c r="C26" s="29" t="s">
        <v>37</v>
      </c>
      <c r="D26" s="86"/>
      <c r="E26" s="92"/>
      <c r="F26" s="71"/>
      <c r="G26" s="71"/>
      <c r="H26" s="93"/>
      <c r="I26" s="72"/>
      <c r="J26" s="72"/>
      <c r="K26" s="72"/>
      <c r="L26" s="72"/>
      <c r="M26" s="72"/>
      <c r="N26" s="72"/>
    </row>
    <row r="27" spans="1:14" s="7" customFormat="1" ht="12.75">
      <c r="A27" s="110" t="s">
        <v>453</v>
      </c>
      <c r="B27" s="29" t="s">
        <v>372</v>
      </c>
      <c r="C27" s="29" t="s">
        <v>37</v>
      </c>
      <c r="D27" s="80" t="s">
        <v>362</v>
      </c>
      <c r="E27" s="97">
        <v>0</v>
      </c>
      <c r="F27" s="71"/>
      <c r="G27" s="71"/>
      <c r="H27" s="93"/>
      <c r="I27" s="72"/>
      <c r="J27" s="72"/>
      <c r="K27" s="72"/>
      <c r="L27" s="72"/>
      <c r="M27" s="72"/>
      <c r="N27" s="72"/>
    </row>
    <row r="28" spans="1:14" s="7" customFormat="1" ht="12.75">
      <c r="A28" s="110" t="s">
        <v>474</v>
      </c>
      <c r="B28" s="29" t="s">
        <v>475</v>
      </c>
      <c r="C28" s="29" t="s">
        <v>37</v>
      </c>
      <c r="D28" s="80" t="s">
        <v>371</v>
      </c>
      <c r="E28" s="97">
        <v>0</v>
      </c>
      <c r="F28" s="71"/>
      <c r="G28" s="71"/>
      <c r="H28" s="93"/>
      <c r="I28" s="72"/>
      <c r="J28" s="72"/>
      <c r="K28" s="72"/>
      <c r="L28" s="72"/>
      <c r="M28" s="72"/>
      <c r="N28" s="72"/>
    </row>
    <row r="29" spans="1:14" ht="12.75">
      <c r="A29" s="111" t="s">
        <v>38</v>
      </c>
      <c r="B29" s="32" t="s">
        <v>39</v>
      </c>
      <c r="C29" s="32" t="s">
        <v>40</v>
      </c>
      <c r="D29" s="80" t="s">
        <v>476</v>
      </c>
      <c r="E29" s="92">
        <f>E30</f>
        <v>0</v>
      </c>
      <c r="F29" s="71"/>
      <c r="G29" s="71"/>
      <c r="H29" s="93"/>
      <c r="I29" s="66"/>
      <c r="J29" s="66"/>
      <c r="K29" s="66"/>
      <c r="L29" s="66"/>
      <c r="M29" s="66"/>
      <c r="N29" s="66"/>
    </row>
    <row r="30" spans="1:14" ht="12.75">
      <c r="A30" s="110" t="s">
        <v>27</v>
      </c>
      <c r="B30" s="33"/>
      <c r="C30" s="29"/>
      <c r="D30" s="80"/>
      <c r="E30" s="97">
        <v>0</v>
      </c>
      <c r="F30" s="78"/>
      <c r="G30" s="78"/>
      <c r="H30" s="98"/>
      <c r="I30" s="66"/>
      <c r="J30" s="66"/>
      <c r="K30" s="66"/>
      <c r="L30" s="66"/>
      <c r="M30" s="66"/>
      <c r="N30" s="66"/>
    </row>
    <row r="31" spans="1:14" s="7" customFormat="1" ht="12.75">
      <c r="A31" s="111" t="s">
        <v>43</v>
      </c>
      <c r="B31" s="32" t="s">
        <v>44</v>
      </c>
      <c r="C31" s="32" t="s">
        <v>394</v>
      </c>
      <c r="D31" s="86" t="s">
        <v>393</v>
      </c>
      <c r="E31" s="92">
        <f>E33</f>
        <v>0</v>
      </c>
      <c r="F31" s="71"/>
      <c r="G31" s="71"/>
      <c r="H31" s="93"/>
      <c r="I31" s="72"/>
      <c r="J31" s="72"/>
      <c r="K31" s="72"/>
      <c r="L31" s="72"/>
      <c r="M31" s="72"/>
      <c r="N31" s="72"/>
    </row>
    <row r="32" spans="1:14" s="7" customFormat="1" ht="12.75">
      <c r="A32" s="109" t="s">
        <v>27</v>
      </c>
      <c r="B32" s="29"/>
      <c r="C32" s="29"/>
      <c r="D32" s="86"/>
      <c r="E32" s="92"/>
      <c r="F32" s="71"/>
      <c r="G32" s="71"/>
      <c r="H32" s="93"/>
      <c r="I32" s="72"/>
      <c r="J32" s="72"/>
      <c r="K32" s="72"/>
      <c r="L32" s="72"/>
      <c r="M32" s="72"/>
      <c r="N32" s="72"/>
    </row>
    <row r="33" spans="1:27" ht="15.75">
      <c r="A33" s="115" t="s">
        <v>246</v>
      </c>
      <c r="B33" s="29" t="s">
        <v>45</v>
      </c>
      <c r="C33" s="29" t="s">
        <v>21</v>
      </c>
      <c r="D33" s="80" t="s">
        <v>393</v>
      </c>
      <c r="E33" s="97"/>
      <c r="F33" s="78"/>
      <c r="G33" s="78"/>
      <c r="H33" s="98"/>
      <c r="I33" s="66"/>
      <c r="J33" s="66"/>
      <c r="K33" s="66"/>
      <c r="L33" s="66"/>
      <c r="M33" s="66"/>
      <c r="N33" s="66"/>
    </row>
    <row r="34" spans="1:27" ht="38.25">
      <c r="A34" s="109" t="s">
        <v>376</v>
      </c>
      <c r="B34" s="188" t="s">
        <v>46</v>
      </c>
      <c r="C34" s="188" t="s">
        <v>47</v>
      </c>
      <c r="D34" s="190"/>
      <c r="E34" s="186"/>
      <c r="F34" s="78"/>
      <c r="G34" s="78"/>
      <c r="H34" s="98" t="s">
        <v>21</v>
      </c>
      <c r="I34" s="66"/>
      <c r="J34" s="66"/>
      <c r="K34" s="66"/>
      <c r="L34" s="66"/>
      <c r="M34" s="66"/>
      <c r="N34" s="66"/>
    </row>
    <row r="35" spans="1:27" ht="12.75">
      <c r="A35" s="121" t="s">
        <v>48</v>
      </c>
      <c r="B35" s="32" t="s">
        <v>49</v>
      </c>
      <c r="C35" s="32" t="s">
        <v>21</v>
      </c>
      <c r="D35" s="80"/>
      <c r="E35" s="92">
        <f>E36+E46+E53+E65+E67</f>
        <v>20727326.460000001</v>
      </c>
      <c r="F35" s="78"/>
      <c r="G35" s="78"/>
      <c r="H35" s="98"/>
      <c r="I35" s="66"/>
      <c r="J35" s="66"/>
      <c r="K35" s="66"/>
      <c r="L35" s="66"/>
      <c r="M35" s="66"/>
      <c r="N35" s="66"/>
      <c r="O35" s="25"/>
      <c r="P35" s="25"/>
      <c r="Q35" s="25"/>
      <c r="R35" s="25"/>
      <c r="S35" s="25"/>
      <c r="T35" s="25"/>
      <c r="U35" s="25"/>
      <c r="V35" s="25"/>
      <c r="W35" s="25"/>
      <c r="X35" s="25"/>
      <c r="Y35" s="25"/>
      <c r="Z35" s="25"/>
      <c r="AA35" s="25"/>
    </row>
    <row r="36" spans="1:27" ht="25.5">
      <c r="A36" s="278" t="s">
        <v>50</v>
      </c>
      <c r="B36" s="189" t="s">
        <v>51</v>
      </c>
      <c r="C36" s="189" t="s">
        <v>21</v>
      </c>
      <c r="D36" s="279" t="s">
        <v>356</v>
      </c>
      <c r="E36" s="280">
        <f>SUM(E37:E40)</f>
        <v>2530000</v>
      </c>
      <c r="F36" s="78"/>
      <c r="G36" s="78"/>
      <c r="H36" s="98" t="s">
        <v>21</v>
      </c>
      <c r="I36" s="66"/>
      <c r="J36" s="66"/>
      <c r="K36" s="66"/>
      <c r="L36" s="66"/>
      <c r="M36" s="66"/>
      <c r="N36" s="66"/>
      <c r="O36" s="25"/>
      <c r="P36" s="25"/>
      <c r="Q36" s="25"/>
      <c r="R36" s="25"/>
      <c r="S36" s="25"/>
      <c r="T36" s="25"/>
      <c r="U36" s="25"/>
      <c r="V36" s="25"/>
      <c r="W36" s="25"/>
      <c r="X36" s="25"/>
      <c r="Y36" s="25"/>
      <c r="Z36" s="25"/>
      <c r="AA36" s="25"/>
    </row>
    <row r="37" spans="1:27" ht="25.5">
      <c r="A37" s="109" t="s">
        <v>52</v>
      </c>
      <c r="B37" s="188" t="s">
        <v>53</v>
      </c>
      <c r="C37" s="188" t="s">
        <v>54</v>
      </c>
      <c r="D37" s="190" t="s">
        <v>387</v>
      </c>
      <c r="E37" s="186">
        <v>1000000</v>
      </c>
      <c r="F37" s="78"/>
      <c r="G37" s="78"/>
      <c r="H37" s="98" t="s">
        <v>21</v>
      </c>
      <c r="I37" s="66"/>
      <c r="J37" s="66"/>
      <c r="K37" s="66"/>
      <c r="L37" s="66"/>
      <c r="M37" s="66"/>
      <c r="N37" s="66"/>
      <c r="O37" s="25"/>
      <c r="P37" s="25"/>
      <c r="Q37" s="25"/>
      <c r="R37" s="25"/>
      <c r="S37" s="25"/>
      <c r="T37" s="25"/>
      <c r="U37" s="25"/>
      <c r="V37" s="25"/>
      <c r="W37" s="25"/>
      <c r="X37" s="25"/>
      <c r="Y37" s="25"/>
      <c r="Z37" s="25"/>
      <c r="AA37" s="25"/>
    </row>
    <row r="38" spans="1:27" ht="12.75">
      <c r="A38" s="109" t="s">
        <v>55</v>
      </c>
      <c r="B38" s="188" t="s">
        <v>56</v>
      </c>
      <c r="C38" s="188" t="s">
        <v>57</v>
      </c>
      <c r="D38" s="190" t="s">
        <v>460</v>
      </c>
      <c r="E38" s="186">
        <v>500000</v>
      </c>
      <c r="F38" s="78"/>
      <c r="G38" s="78"/>
      <c r="H38" s="98" t="s">
        <v>21</v>
      </c>
      <c r="I38" s="66"/>
      <c r="J38" s="66"/>
      <c r="K38" s="66"/>
      <c r="L38" s="66"/>
      <c r="M38" s="66"/>
      <c r="N38" s="66"/>
      <c r="O38" s="25"/>
      <c r="P38" s="25"/>
      <c r="Q38" s="25"/>
      <c r="R38" s="25"/>
      <c r="S38" s="25"/>
      <c r="T38" s="25"/>
      <c r="U38" s="25"/>
      <c r="V38" s="25"/>
      <c r="W38" s="25"/>
      <c r="X38" s="25"/>
      <c r="Y38" s="25"/>
      <c r="Z38" s="25"/>
      <c r="AA38" s="25"/>
    </row>
    <row r="39" spans="1:27" ht="25.5">
      <c r="A39" s="109" t="s">
        <v>58</v>
      </c>
      <c r="B39" s="188" t="s">
        <v>59</v>
      </c>
      <c r="C39" s="188" t="s">
        <v>60</v>
      </c>
      <c r="D39" s="190" t="s">
        <v>349</v>
      </c>
      <c r="E39" s="186">
        <v>30000</v>
      </c>
      <c r="F39" s="78"/>
      <c r="G39" s="78"/>
      <c r="H39" s="98" t="s">
        <v>21</v>
      </c>
      <c r="I39" s="66"/>
      <c r="J39" s="66"/>
      <c r="K39" s="66"/>
      <c r="L39" s="66"/>
      <c r="M39" s="66"/>
      <c r="N39" s="66"/>
      <c r="O39" s="25"/>
      <c r="P39" s="25"/>
      <c r="Q39" s="25"/>
      <c r="R39" s="25"/>
      <c r="S39" s="25"/>
      <c r="T39" s="25"/>
      <c r="U39" s="25"/>
      <c r="V39" s="25"/>
      <c r="W39" s="25"/>
      <c r="X39" s="25"/>
      <c r="Y39" s="25"/>
      <c r="Z39" s="25"/>
      <c r="AA39" s="25"/>
    </row>
    <row r="40" spans="1:27" ht="25.5">
      <c r="A40" s="281" t="s">
        <v>61</v>
      </c>
      <c r="B40" s="189" t="s">
        <v>62</v>
      </c>
      <c r="C40" s="189" t="s">
        <v>63</v>
      </c>
      <c r="D40" s="282" t="s">
        <v>352</v>
      </c>
      <c r="E40" s="280">
        <f>E41</f>
        <v>1000000</v>
      </c>
      <c r="F40" s="78"/>
      <c r="G40" s="78"/>
      <c r="H40" s="98" t="s">
        <v>21</v>
      </c>
      <c r="I40" s="66"/>
      <c r="J40" s="66"/>
      <c r="K40" s="66"/>
      <c r="L40" s="66"/>
      <c r="M40" s="66"/>
      <c r="N40" s="66"/>
      <c r="O40" s="25"/>
      <c r="P40" s="25"/>
      <c r="Q40" s="25"/>
      <c r="R40" s="25"/>
      <c r="S40" s="25"/>
      <c r="T40" s="25"/>
      <c r="U40" s="25"/>
      <c r="V40" s="25"/>
      <c r="W40" s="25"/>
      <c r="X40" s="25"/>
      <c r="Y40" s="25"/>
      <c r="Z40" s="25"/>
      <c r="AA40" s="25"/>
    </row>
    <row r="41" spans="1:27" ht="25.5">
      <c r="A41" s="114" t="s">
        <v>212</v>
      </c>
      <c r="B41" s="188" t="s">
        <v>210</v>
      </c>
      <c r="C41" s="188" t="s">
        <v>63</v>
      </c>
      <c r="D41" s="190" t="s">
        <v>388</v>
      </c>
      <c r="E41" s="186">
        <v>1000000</v>
      </c>
      <c r="F41" s="78"/>
      <c r="G41" s="78"/>
      <c r="H41" s="98" t="s">
        <v>21</v>
      </c>
      <c r="I41" s="66"/>
      <c r="J41" s="66"/>
      <c r="K41" s="66"/>
      <c r="L41" s="66"/>
      <c r="M41" s="66"/>
      <c r="N41" s="66"/>
      <c r="O41" s="25"/>
      <c r="P41" s="25"/>
      <c r="Q41" s="25"/>
      <c r="R41" s="25"/>
      <c r="S41" s="25"/>
      <c r="T41" s="25"/>
      <c r="U41" s="25"/>
      <c r="V41" s="25"/>
      <c r="W41" s="25"/>
      <c r="X41" s="25"/>
      <c r="Y41" s="25"/>
      <c r="Z41" s="25"/>
      <c r="AA41" s="25"/>
    </row>
    <row r="42" spans="1:27" ht="12.75">
      <c r="A42" s="114" t="s">
        <v>207</v>
      </c>
      <c r="B42" s="29" t="s">
        <v>211</v>
      </c>
      <c r="C42" s="29" t="s">
        <v>63</v>
      </c>
      <c r="D42" s="80"/>
      <c r="E42" s="97"/>
      <c r="F42" s="78"/>
      <c r="G42" s="78"/>
      <c r="H42" s="98" t="s">
        <v>21</v>
      </c>
      <c r="I42" s="66"/>
      <c r="J42" s="66"/>
      <c r="K42" s="66"/>
      <c r="L42" s="66"/>
      <c r="M42" s="66"/>
      <c r="N42" s="66"/>
      <c r="O42" s="25"/>
      <c r="P42" s="25"/>
      <c r="Q42" s="25"/>
      <c r="R42" s="25"/>
      <c r="S42" s="25"/>
      <c r="T42" s="25"/>
      <c r="U42" s="25"/>
      <c r="V42" s="25"/>
      <c r="W42" s="25"/>
      <c r="X42" s="25"/>
      <c r="Y42" s="25"/>
      <c r="Z42" s="25"/>
      <c r="AA42" s="25"/>
    </row>
    <row r="43" spans="1:27" ht="25.5">
      <c r="A43" s="109" t="s">
        <v>208</v>
      </c>
      <c r="B43" s="188" t="s">
        <v>271</v>
      </c>
      <c r="C43" s="188" t="s">
        <v>213</v>
      </c>
      <c r="D43" s="190"/>
      <c r="E43" s="186"/>
      <c r="F43" s="78"/>
      <c r="G43" s="78"/>
      <c r="H43" s="98" t="s">
        <v>21</v>
      </c>
      <c r="I43" s="66"/>
      <c r="J43" s="66"/>
      <c r="K43" s="66"/>
      <c r="L43" s="66"/>
      <c r="M43" s="66"/>
      <c r="N43" s="66"/>
      <c r="O43" s="25"/>
      <c r="P43" s="25"/>
      <c r="Q43" s="25"/>
      <c r="R43" s="25"/>
      <c r="S43" s="25"/>
      <c r="T43" s="25"/>
      <c r="U43" s="25"/>
      <c r="V43" s="25"/>
      <c r="W43" s="25"/>
      <c r="X43" s="25"/>
      <c r="Y43" s="25"/>
      <c r="Z43" s="25"/>
      <c r="AA43" s="25"/>
    </row>
    <row r="44" spans="1:27" ht="12.75">
      <c r="A44" s="114" t="s">
        <v>27</v>
      </c>
      <c r="B44" s="29"/>
      <c r="C44" s="29"/>
      <c r="D44" s="80"/>
      <c r="E44" s="97"/>
      <c r="F44" s="78"/>
      <c r="G44" s="78"/>
      <c r="H44" s="98" t="s">
        <v>21</v>
      </c>
      <c r="I44" s="66"/>
      <c r="J44" s="66"/>
      <c r="K44" s="66"/>
      <c r="L44" s="66"/>
      <c r="M44" s="66"/>
      <c r="N44" s="66"/>
      <c r="O44" s="25"/>
      <c r="P44" s="25"/>
      <c r="Q44" s="25"/>
      <c r="R44" s="25"/>
      <c r="S44" s="25"/>
      <c r="T44" s="25"/>
      <c r="U44" s="25"/>
      <c r="V44" s="25"/>
      <c r="W44" s="25"/>
      <c r="X44" s="25"/>
      <c r="Y44" s="25"/>
      <c r="Z44" s="25"/>
      <c r="AA44" s="25"/>
    </row>
    <row r="45" spans="1:27" ht="12.75">
      <c r="A45" s="114" t="s">
        <v>209</v>
      </c>
      <c r="B45" s="29" t="s">
        <v>272</v>
      </c>
      <c r="C45" s="29" t="s">
        <v>213</v>
      </c>
      <c r="D45" s="80"/>
      <c r="E45" s="97"/>
      <c r="F45" s="78"/>
      <c r="G45" s="78"/>
      <c r="H45" s="98" t="s">
        <v>21</v>
      </c>
      <c r="I45" s="66"/>
      <c r="J45" s="66"/>
      <c r="K45" s="66"/>
      <c r="L45" s="66"/>
      <c r="M45" s="66"/>
      <c r="N45" s="66"/>
      <c r="O45" s="25"/>
      <c r="P45" s="25"/>
      <c r="Q45" s="25"/>
      <c r="R45" s="25"/>
      <c r="S45" s="25"/>
      <c r="T45" s="25"/>
      <c r="U45" s="25"/>
      <c r="V45" s="25"/>
      <c r="W45" s="25"/>
      <c r="X45" s="25"/>
      <c r="Y45" s="25"/>
      <c r="Z45" s="25"/>
      <c r="AA45" s="25"/>
    </row>
    <row r="46" spans="1:27" ht="12.75">
      <c r="A46" s="111" t="s">
        <v>64</v>
      </c>
      <c r="B46" s="32" t="s">
        <v>65</v>
      </c>
      <c r="C46" s="32" t="s">
        <v>66</v>
      </c>
      <c r="D46" s="86" t="s">
        <v>430</v>
      </c>
      <c r="E46" s="92">
        <f>E50+E51+E49</f>
        <v>0</v>
      </c>
      <c r="F46" s="78"/>
      <c r="G46" s="78"/>
      <c r="H46" s="98" t="s">
        <v>21</v>
      </c>
      <c r="I46" s="66"/>
      <c r="J46" s="66"/>
      <c r="K46" s="66"/>
      <c r="L46" s="66"/>
      <c r="M46" s="66"/>
      <c r="N46" s="66"/>
      <c r="O46" s="25"/>
      <c r="P46" s="25"/>
      <c r="Q46" s="25"/>
      <c r="R46" s="25"/>
      <c r="S46" s="25"/>
      <c r="T46" s="25"/>
      <c r="U46" s="25"/>
      <c r="V46" s="25"/>
      <c r="W46" s="25"/>
      <c r="X46" s="25"/>
      <c r="Y46" s="25"/>
      <c r="Z46" s="25"/>
      <c r="AA46" s="25"/>
    </row>
    <row r="47" spans="1:27" ht="25.5">
      <c r="A47" s="109" t="s">
        <v>67</v>
      </c>
      <c r="B47" s="188" t="s">
        <v>68</v>
      </c>
      <c r="C47" s="188" t="s">
        <v>69</v>
      </c>
      <c r="D47" s="190"/>
      <c r="E47" s="186"/>
      <c r="F47" s="78"/>
      <c r="G47" s="78"/>
      <c r="H47" s="98" t="s">
        <v>21</v>
      </c>
      <c r="I47" s="66"/>
      <c r="J47" s="66"/>
      <c r="K47" s="66"/>
      <c r="L47" s="66"/>
      <c r="M47" s="66"/>
      <c r="N47" s="66"/>
      <c r="O47" s="25"/>
      <c r="P47" s="25"/>
      <c r="Q47" s="25"/>
      <c r="R47" s="25"/>
      <c r="S47" s="25"/>
      <c r="T47" s="25"/>
      <c r="U47" s="25"/>
      <c r="V47" s="25"/>
      <c r="W47" s="25"/>
      <c r="X47" s="25"/>
      <c r="Y47" s="25"/>
      <c r="Z47" s="25"/>
      <c r="AA47" s="25"/>
    </row>
    <row r="48" spans="1:27" ht="12.75">
      <c r="A48" s="114" t="s">
        <v>101</v>
      </c>
      <c r="B48" s="188"/>
      <c r="C48" s="188"/>
      <c r="D48" s="190"/>
      <c r="E48" s="186"/>
      <c r="F48" s="78"/>
      <c r="G48" s="78"/>
      <c r="H48" s="98" t="s">
        <v>21</v>
      </c>
      <c r="I48" s="66"/>
      <c r="J48" s="66"/>
      <c r="K48" s="66"/>
      <c r="L48" s="66"/>
      <c r="M48" s="66"/>
      <c r="N48" s="66"/>
      <c r="O48" s="25"/>
      <c r="P48" s="25"/>
      <c r="Q48" s="25"/>
      <c r="R48" s="25"/>
      <c r="S48" s="25"/>
      <c r="T48" s="25"/>
      <c r="U48" s="25"/>
      <c r="V48" s="25"/>
      <c r="W48" s="25"/>
      <c r="X48" s="25"/>
      <c r="Y48" s="25"/>
      <c r="Z48" s="25"/>
      <c r="AA48" s="25"/>
    </row>
    <row r="49" spans="1:27" ht="25.5">
      <c r="A49" s="114" t="s">
        <v>214</v>
      </c>
      <c r="B49" s="188" t="s">
        <v>215</v>
      </c>
      <c r="C49" s="188" t="s">
        <v>216</v>
      </c>
      <c r="D49" s="190"/>
      <c r="E49" s="186">
        <v>0</v>
      </c>
      <c r="F49" s="78"/>
      <c r="G49" s="78"/>
      <c r="H49" s="98" t="s">
        <v>21</v>
      </c>
      <c r="I49" s="66"/>
      <c r="J49" s="66"/>
      <c r="K49" s="66"/>
      <c r="L49" s="66"/>
      <c r="M49" s="66"/>
      <c r="N49" s="66"/>
      <c r="O49" s="25"/>
      <c r="P49" s="25"/>
      <c r="Q49" s="25"/>
      <c r="R49" s="25"/>
      <c r="S49" s="25"/>
      <c r="T49" s="25"/>
      <c r="U49" s="25"/>
      <c r="V49" s="25"/>
      <c r="W49" s="25"/>
      <c r="X49" s="25"/>
      <c r="Y49" s="25"/>
      <c r="Z49" s="25"/>
      <c r="AA49" s="25"/>
    </row>
    <row r="50" spans="1:27" ht="25.5">
      <c r="A50" s="109" t="s">
        <v>70</v>
      </c>
      <c r="B50" s="188" t="s">
        <v>71</v>
      </c>
      <c r="C50" s="188" t="s">
        <v>72</v>
      </c>
      <c r="D50" s="190"/>
      <c r="E50" s="186">
        <v>0</v>
      </c>
      <c r="F50" s="78"/>
      <c r="G50" s="78"/>
      <c r="H50" s="98" t="s">
        <v>21</v>
      </c>
      <c r="I50" s="66"/>
      <c r="J50" s="66"/>
      <c r="K50" s="66"/>
      <c r="L50" s="66"/>
      <c r="M50" s="66"/>
      <c r="N50" s="66"/>
      <c r="O50" s="25"/>
      <c r="P50" s="25"/>
      <c r="Q50" s="25"/>
      <c r="R50" s="25"/>
      <c r="S50" s="25"/>
      <c r="T50" s="25"/>
      <c r="U50" s="25"/>
      <c r="V50" s="25"/>
      <c r="W50" s="25"/>
      <c r="X50" s="25"/>
      <c r="Y50" s="25"/>
      <c r="Z50" s="25"/>
      <c r="AA50" s="25"/>
    </row>
    <row r="51" spans="1:27" ht="38.25">
      <c r="A51" s="109" t="s">
        <v>73</v>
      </c>
      <c r="B51" s="188" t="s">
        <v>74</v>
      </c>
      <c r="C51" s="188" t="s">
        <v>75</v>
      </c>
      <c r="D51" s="190" t="s">
        <v>349</v>
      </c>
      <c r="E51" s="186"/>
      <c r="F51" s="78"/>
      <c r="G51" s="78"/>
      <c r="H51" s="98" t="s">
        <v>21</v>
      </c>
      <c r="I51" s="66"/>
      <c r="J51" s="66"/>
      <c r="K51" s="66"/>
      <c r="L51" s="66"/>
      <c r="M51" s="66"/>
      <c r="N51" s="66"/>
      <c r="O51" s="25"/>
      <c r="P51" s="25"/>
      <c r="Q51" s="25"/>
      <c r="R51" s="25"/>
      <c r="S51" s="25"/>
      <c r="T51" s="25"/>
      <c r="U51" s="25"/>
      <c r="V51" s="25"/>
      <c r="W51" s="25"/>
      <c r="X51" s="25"/>
      <c r="Y51" s="25"/>
      <c r="Z51" s="25"/>
      <c r="AA51" s="25"/>
    </row>
    <row r="52" spans="1:27" ht="12.75">
      <c r="A52" s="109" t="s">
        <v>273</v>
      </c>
      <c r="B52" s="29" t="s">
        <v>217</v>
      </c>
      <c r="C52" s="29" t="s">
        <v>218</v>
      </c>
      <c r="D52" s="80"/>
      <c r="E52" s="97"/>
      <c r="F52" s="78"/>
      <c r="G52" s="78"/>
      <c r="H52" s="98" t="s">
        <v>21</v>
      </c>
      <c r="I52" s="66"/>
      <c r="J52" s="66"/>
      <c r="K52" s="66"/>
      <c r="L52" s="66"/>
      <c r="M52" s="66"/>
      <c r="N52" s="66"/>
      <c r="O52" s="25"/>
      <c r="P52" s="25"/>
      <c r="Q52" s="25"/>
      <c r="R52" s="25"/>
      <c r="S52" s="25"/>
      <c r="T52" s="25"/>
      <c r="U52" s="25"/>
      <c r="V52" s="25"/>
      <c r="W52" s="25"/>
      <c r="X52" s="25"/>
      <c r="Y52" s="25"/>
      <c r="Z52" s="25"/>
      <c r="AA52" s="25"/>
    </row>
    <row r="53" spans="1:27" ht="12.75">
      <c r="A53" s="111" t="s">
        <v>76</v>
      </c>
      <c r="B53" s="32" t="s">
        <v>77</v>
      </c>
      <c r="C53" s="32" t="s">
        <v>78</v>
      </c>
      <c r="D53" s="86" t="s">
        <v>395</v>
      </c>
      <c r="E53" s="92">
        <f>E55+E56</f>
        <v>55000</v>
      </c>
      <c r="F53" s="78"/>
      <c r="G53" s="78"/>
      <c r="H53" s="98" t="s">
        <v>21</v>
      </c>
      <c r="I53" s="66"/>
      <c r="J53" s="66"/>
      <c r="K53" s="66"/>
      <c r="L53" s="66"/>
      <c r="M53" s="66"/>
      <c r="N53" s="66"/>
      <c r="O53" s="25"/>
      <c r="P53" s="25"/>
      <c r="Q53" s="25"/>
      <c r="R53" s="25"/>
      <c r="S53" s="25"/>
      <c r="T53" s="25"/>
      <c r="U53" s="25"/>
      <c r="V53" s="25"/>
      <c r="W53" s="25"/>
      <c r="X53" s="25"/>
      <c r="Y53" s="25"/>
      <c r="Z53" s="25"/>
      <c r="AA53" s="25"/>
    </row>
    <row r="54" spans="1:27" ht="25.5">
      <c r="A54" s="109" t="s">
        <v>79</v>
      </c>
      <c r="B54" s="188" t="s">
        <v>80</v>
      </c>
      <c r="C54" s="188" t="s">
        <v>81</v>
      </c>
      <c r="D54" s="190"/>
      <c r="E54" s="186"/>
      <c r="F54" s="78"/>
      <c r="G54" s="78"/>
      <c r="H54" s="98" t="s">
        <v>21</v>
      </c>
      <c r="I54" s="66"/>
      <c r="J54" s="66"/>
      <c r="K54" s="66"/>
      <c r="L54" s="66"/>
      <c r="M54" s="66"/>
      <c r="N54" s="66"/>
      <c r="O54" s="25"/>
      <c r="P54" s="25"/>
      <c r="Q54" s="25"/>
      <c r="R54" s="25"/>
      <c r="S54" s="25"/>
      <c r="T54" s="25"/>
      <c r="U54" s="25"/>
      <c r="V54" s="25"/>
      <c r="W54" s="25"/>
      <c r="X54" s="25"/>
      <c r="Y54" s="25"/>
      <c r="Z54" s="25"/>
      <c r="AA54" s="25"/>
    </row>
    <row r="55" spans="1:27" ht="25.5">
      <c r="A55" s="109" t="s">
        <v>82</v>
      </c>
      <c r="B55" s="188" t="s">
        <v>83</v>
      </c>
      <c r="C55" s="188" t="s">
        <v>84</v>
      </c>
      <c r="D55" s="190" t="s">
        <v>353</v>
      </c>
      <c r="E55" s="186">
        <v>0</v>
      </c>
      <c r="F55" s="78"/>
      <c r="G55" s="78"/>
      <c r="H55" s="98" t="s">
        <v>21</v>
      </c>
      <c r="I55" s="66"/>
      <c r="J55" s="66"/>
      <c r="K55" s="66"/>
      <c r="L55" s="66"/>
      <c r="M55" s="66"/>
      <c r="N55" s="66"/>
      <c r="O55" s="25"/>
      <c r="P55" s="25"/>
      <c r="Q55" s="25"/>
      <c r="R55" s="25"/>
      <c r="S55" s="25"/>
      <c r="T55" s="25"/>
      <c r="U55" s="25"/>
      <c r="V55" s="25"/>
      <c r="W55" s="25"/>
      <c r="X55" s="25"/>
      <c r="Y55" s="25"/>
      <c r="Z55" s="25"/>
      <c r="AA55" s="25"/>
    </row>
    <row r="56" spans="1:27" ht="12.75">
      <c r="A56" s="109" t="s">
        <v>85</v>
      </c>
      <c r="B56" s="29" t="s">
        <v>86</v>
      </c>
      <c r="C56" s="29" t="s">
        <v>87</v>
      </c>
      <c r="D56" s="80" t="s">
        <v>395</v>
      </c>
      <c r="E56" s="97">
        <v>55000</v>
      </c>
      <c r="F56" s="78"/>
      <c r="G56" s="78"/>
      <c r="H56" s="98" t="s">
        <v>21</v>
      </c>
      <c r="I56" s="66"/>
      <c r="J56" s="66"/>
      <c r="K56" s="66"/>
      <c r="L56" s="66"/>
      <c r="M56" s="66"/>
      <c r="N56" s="66"/>
      <c r="O56" s="25"/>
      <c r="P56" s="25"/>
      <c r="Q56" s="25"/>
      <c r="R56" s="25"/>
      <c r="S56" s="25"/>
      <c r="T56" s="25"/>
      <c r="U56" s="25"/>
      <c r="V56" s="25"/>
      <c r="W56" s="25"/>
      <c r="X56" s="25"/>
      <c r="Y56" s="25"/>
      <c r="Z56" s="25"/>
      <c r="AA56" s="25"/>
    </row>
    <row r="57" spans="1:27" ht="12.75">
      <c r="A57" s="115" t="s">
        <v>219</v>
      </c>
      <c r="B57" s="29" t="s">
        <v>220</v>
      </c>
      <c r="C57" s="29" t="s">
        <v>206</v>
      </c>
      <c r="D57" s="80"/>
      <c r="E57" s="97"/>
      <c r="F57" s="78"/>
      <c r="G57" s="78"/>
      <c r="H57" s="98" t="s">
        <v>21</v>
      </c>
      <c r="I57" s="66"/>
      <c r="J57" s="66"/>
      <c r="K57" s="66"/>
      <c r="L57" s="66"/>
      <c r="M57" s="66"/>
      <c r="N57" s="66"/>
      <c r="O57" s="25"/>
      <c r="P57" s="25"/>
      <c r="Q57" s="25"/>
      <c r="R57" s="25"/>
      <c r="S57" s="25"/>
      <c r="T57" s="25"/>
      <c r="U57" s="25"/>
      <c r="V57" s="25"/>
      <c r="W57" s="25"/>
      <c r="X57" s="25"/>
      <c r="Y57" s="25"/>
      <c r="Z57" s="25"/>
      <c r="AA57" s="25"/>
    </row>
    <row r="58" spans="1:27" ht="12.75">
      <c r="A58" s="109" t="s">
        <v>101</v>
      </c>
      <c r="B58" s="44"/>
      <c r="C58" s="44"/>
      <c r="D58" s="80"/>
      <c r="E58" s="97"/>
      <c r="F58" s="78"/>
      <c r="G58" s="78"/>
      <c r="H58" s="98" t="s">
        <v>21</v>
      </c>
      <c r="I58" s="66"/>
      <c r="J58" s="66"/>
      <c r="K58" s="66"/>
      <c r="L58" s="66"/>
      <c r="M58" s="66"/>
      <c r="N58" s="66"/>
      <c r="O58" s="25"/>
      <c r="P58" s="25"/>
      <c r="Q58" s="25"/>
      <c r="R58" s="25"/>
      <c r="S58" s="25"/>
      <c r="T58" s="25"/>
      <c r="U58" s="25"/>
      <c r="V58" s="25"/>
      <c r="W58" s="25"/>
      <c r="X58" s="25"/>
      <c r="Y58" s="25"/>
      <c r="Z58" s="25"/>
      <c r="AA58" s="25"/>
    </row>
    <row r="59" spans="1:27" ht="12.75">
      <c r="A59" s="109" t="s">
        <v>274</v>
      </c>
      <c r="B59" s="29" t="s">
        <v>222</v>
      </c>
      <c r="C59" s="29" t="s">
        <v>280</v>
      </c>
      <c r="D59" s="80"/>
      <c r="E59" s="97"/>
      <c r="F59" s="78"/>
      <c r="G59" s="78"/>
      <c r="H59" s="98" t="s">
        <v>21</v>
      </c>
      <c r="I59" s="66"/>
      <c r="J59" s="66"/>
      <c r="K59" s="66"/>
      <c r="L59" s="66"/>
      <c r="M59" s="66"/>
      <c r="N59" s="66"/>
      <c r="O59" s="25"/>
      <c r="P59" s="25"/>
      <c r="Q59" s="25"/>
      <c r="R59" s="25"/>
      <c r="S59" s="25"/>
      <c r="T59" s="25"/>
      <c r="U59" s="25"/>
      <c r="V59" s="25"/>
      <c r="W59" s="25"/>
      <c r="X59" s="25"/>
      <c r="Y59" s="25"/>
      <c r="Z59" s="25"/>
      <c r="AA59" s="25"/>
    </row>
    <row r="60" spans="1:27" ht="12.75">
      <c r="A60" s="109" t="s">
        <v>275</v>
      </c>
      <c r="B60" s="29" t="s">
        <v>224</v>
      </c>
      <c r="C60" s="29" t="s">
        <v>281</v>
      </c>
      <c r="D60" s="80"/>
      <c r="E60" s="97"/>
      <c r="F60" s="78"/>
      <c r="G60" s="78"/>
      <c r="H60" s="98" t="s">
        <v>21</v>
      </c>
      <c r="I60" s="66"/>
      <c r="J60" s="66"/>
      <c r="K60" s="66"/>
      <c r="L60" s="66"/>
      <c r="M60" s="66"/>
      <c r="N60" s="66"/>
      <c r="O60" s="25"/>
      <c r="P60" s="25"/>
      <c r="Q60" s="25"/>
      <c r="R60" s="25"/>
      <c r="S60" s="25"/>
      <c r="T60" s="25"/>
      <c r="U60" s="25"/>
      <c r="V60" s="25"/>
      <c r="W60" s="25"/>
      <c r="X60" s="25"/>
      <c r="Y60" s="25"/>
      <c r="Z60" s="25"/>
      <c r="AA60" s="25"/>
    </row>
    <row r="61" spans="1:27" ht="25.5">
      <c r="A61" s="109" t="s">
        <v>276</v>
      </c>
      <c r="B61" s="29" t="s">
        <v>226</v>
      </c>
      <c r="C61" s="29" t="s">
        <v>282</v>
      </c>
      <c r="D61" s="80"/>
      <c r="E61" s="97"/>
      <c r="F61" s="78"/>
      <c r="G61" s="78"/>
      <c r="H61" s="98" t="s">
        <v>21</v>
      </c>
      <c r="I61" s="66"/>
      <c r="J61" s="66"/>
      <c r="K61" s="66"/>
      <c r="L61" s="66"/>
      <c r="M61" s="66"/>
      <c r="N61" s="66"/>
      <c r="O61" s="25"/>
      <c r="P61" s="25"/>
      <c r="Q61" s="25"/>
      <c r="R61" s="25"/>
      <c r="S61" s="25"/>
      <c r="T61" s="25"/>
      <c r="U61" s="25"/>
      <c r="V61" s="25"/>
      <c r="W61" s="25"/>
      <c r="X61" s="25"/>
      <c r="Y61" s="25"/>
      <c r="Z61" s="25"/>
      <c r="AA61" s="25"/>
    </row>
    <row r="62" spans="1:27" ht="12.75">
      <c r="A62" s="109" t="s">
        <v>221</v>
      </c>
      <c r="B62" s="29" t="s">
        <v>277</v>
      </c>
      <c r="C62" s="29" t="s">
        <v>227</v>
      </c>
      <c r="D62" s="80"/>
      <c r="E62" s="97"/>
      <c r="F62" s="78"/>
      <c r="G62" s="78"/>
      <c r="H62" s="98" t="s">
        <v>21</v>
      </c>
      <c r="I62" s="66"/>
      <c r="J62" s="66"/>
      <c r="K62" s="66"/>
      <c r="L62" s="66"/>
      <c r="M62" s="66"/>
      <c r="N62" s="66"/>
      <c r="O62" s="25"/>
      <c r="P62" s="25"/>
      <c r="Q62" s="25"/>
      <c r="R62" s="25"/>
      <c r="S62" s="25"/>
      <c r="T62" s="25"/>
      <c r="U62" s="25"/>
      <c r="V62" s="25"/>
      <c r="W62" s="25"/>
      <c r="X62" s="25"/>
      <c r="Y62" s="25"/>
      <c r="Z62" s="25"/>
      <c r="AA62" s="25"/>
    </row>
    <row r="63" spans="1:27" ht="12.75">
      <c r="A63" s="109" t="s">
        <v>223</v>
      </c>
      <c r="B63" s="29" t="s">
        <v>278</v>
      </c>
      <c r="C63" s="29" t="s">
        <v>228</v>
      </c>
      <c r="D63" s="80"/>
      <c r="E63" s="97"/>
      <c r="F63" s="78"/>
      <c r="G63" s="78"/>
      <c r="H63" s="98" t="s">
        <v>21</v>
      </c>
      <c r="I63" s="66"/>
      <c r="J63" s="66"/>
      <c r="K63" s="66"/>
      <c r="L63" s="66"/>
      <c r="M63" s="66"/>
      <c r="N63" s="66"/>
      <c r="O63" s="25"/>
      <c r="P63" s="25"/>
      <c r="Q63" s="25"/>
      <c r="R63" s="25"/>
      <c r="S63" s="25"/>
      <c r="T63" s="25"/>
      <c r="U63" s="25"/>
      <c r="V63" s="25"/>
      <c r="W63" s="25"/>
      <c r="X63" s="25"/>
      <c r="Y63" s="25"/>
      <c r="Z63" s="25"/>
      <c r="AA63" s="25"/>
    </row>
    <row r="64" spans="1:27" ht="25.5">
      <c r="A64" s="109" t="s">
        <v>225</v>
      </c>
      <c r="B64" s="29" t="s">
        <v>279</v>
      </c>
      <c r="C64" s="29" t="s">
        <v>229</v>
      </c>
      <c r="D64" s="80"/>
      <c r="E64" s="97"/>
      <c r="F64" s="78"/>
      <c r="G64" s="78"/>
      <c r="H64" s="98" t="s">
        <v>21</v>
      </c>
      <c r="I64" s="66"/>
      <c r="J64" s="66"/>
      <c r="K64" s="66"/>
      <c r="L64" s="66"/>
      <c r="M64" s="66"/>
      <c r="N64" s="66"/>
      <c r="O64" s="25"/>
      <c r="P64" s="25"/>
      <c r="Q64" s="25"/>
      <c r="R64" s="25"/>
      <c r="S64" s="25"/>
      <c r="T64" s="25"/>
      <c r="U64" s="25"/>
      <c r="V64" s="25"/>
      <c r="W64" s="25"/>
      <c r="X64" s="25"/>
      <c r="Y64" s="25"/>
      <c r="Z64" s="25"/>
      <c r="AA64" s="25"/>
    </row>
    <row r="65" spans="1:27" ht="12.75">
      <c r="A65" s="115" t="s">
        <v>88</v>
      </c>
      <c r="B65" s="32" t="s">
        <v>89</v>
      </c>
      <c r="C65" s="32" t="s">
        <v>21</v>
      </c>
      <c r="D65" s="86" t="s">
        <v>349</v>
      </c>
      <c r="E65" s="92">
        <f>E66</f>
        <v>0</v>
      </c>
      <c r="F65" s="78"/>
      <c r="G65" s="78"/>
      <c r="H65" s="98" t="s">
        <v>21</v>
      </c>
      <c r="I65" s="66"/>
      <c r="J65" s="66"/>
      <c r="K65" s="66"/>
      <c r="L65" s="66"/>
      <c r="M65" s="66"/>
      <c r="N65" s="66"/>
      <c r="O65" s="25"/>
      <c r="P65" s="25"/>
      <c r="Q65" s="25"/>
      <c r="R65" s="25"/>
      <c r="S65" s="25"/>
      <c r="T65" s="25"/>
      <c r="U65" s="25"/>
      <c r="V65" s="25"/>
      <c r="W65" s="25"/>
      <c r="X65" s="25"/>
      <c r="Y65" s="25"/>
      <c r="Z65" s="25"/>
      <c r="AA65" s="25"/>
    </row>
    <row r="66" spans="1:27" ht="25.5">
      <c r="A66" s="109" t="s">
        <v>90</v>
      </c>
      <c r="B66" s="188" t="s">
        <v>91</v>
      </c>
      <c r="C66" s="188" t="s">
        <v>92</v>
      </c>
      <c r="D66" s="190" t="s">
        <v>354</v>
      </c>
      <c r="E66" s="186"/>
      <c r="F66" s="78"/>
      <c r="G66" s="78"/>
      <c r="H66" s="98"/>
      <c r="I66" s="66"/>
      <c r="J66" s="66"/>
      <c r="K66" s="66"/>
      <c r="L66" s="66"/>
      <c r="M66" s="66"/>
      <c r="N66" s="66"/>
      <c r="O66" s="25"/>
      <c r="P66" s="25"/>
      <c r="Q66" s="25"/>
      <c r="R66" s="25"/>
      <c r="S66" s="25"/>
      <c r="T66" s="25"/>
      <c r="U66" s="25"/>
      <c r="V66" s="25"/>
      <c r="W66" s="25"/>
      <c r="X66" s="25"/>
      <c r="Y66" s="25"/>
      <c r="Z66" s="25"/>
      <c r="AA66" s="25"/>
    </row>
    <row r="67" spans="1:27" ht="24">
      <c r="A67" s="283" t="s">
        <v>456</v>
      </c>
      <c r="B67" s="189" t="s">
        <v>93</v>
      </c>
      <c r="C67" s="189" t="s">
        <v>21</v>
      </c>
      <c r="D67" s="284" t="s">
        <v>355</v>
      </c>
      <c r="E67" s="280">
        <f>E69+E70+E72</f>
        <v>18142326.460000001</v>
      </c>
      <c r="F67" s="78"/>
      <c r="G67" s="78"/>
      <c r="H67" s="98"/>
      <c r="I67" s="66"/>
      <c r="J67" s="66"/>
      <c r="K67" s="66"/>
      <c r="L67" s="66"/>
      <c r="M67" s="66"/>
      <c r="N67" s="66"/>
      <c r="O67" s="25"/>
      <c r="P67" s="25"/>
      <c r="Q67" s="25"/>
      <c r="R67" s="25"/>
      <c r="S67" s="25"/>
      <c r="T67" s="25"/>
      <c r="U67" s="25"/>
      <c r="V67" s="25"/>
      <c r="W67" s="25"/>
      <c r="X67" s="25"/>
      <c r="Y67" s="25"/>
      <c r="Z67" s="25"/>
      <c r="AA67" s="25"/>
    </row>
    <row r="68" spans="1:27" ht="25.5">
      <c r="A68" s="109" t="s">
        <v>377</v>
      </c>
      <c r="B68" s="188" t="s">
        <v>94</v>
      </c>
      <c r="C68" s="188" t="s">
        <v>95</v>
      </c>
      <c r="D68" s="190"/>
      <c r="E68" s="186"/>
      <c r="F68" s="78"/>
      <c r="G68" s="78"/>
      <c r="H68" s="98"/>
      <c r="I68" s="66"/>
      <c r="J68" s="66"/>
      <c r="K68" s="66"/>
      <c r="L68" s="66"/>
      <c r="M68" s="66"/>
      <c r="N68" s="66"/>
      <c r="O68" s="25"/>
      <c r="P68" s="25"/>
      <c r="Q68" s="25"/>
      <c r="R68" s="25"/>
      <c r="S68" s="25"/>
      <c r="T68" s="25"/>
      <c r="U68" s="25"/>
      <c r="V68" s="25"/>
      <c r="W68" s="25"/>
      <c r="X68" s="25"/>
      <c r="Y68" s="25"/>
      <c r="Z68" s="25"/>
      <c r="AA68" s="25"/>
    </row>
    <row r="69" spans="1:27" ht="25.5">
      <c r="A69" s="109" t="s">
        <v>96</v>
      </c>
      <c r="B69" s="188" t="s">
        <v>97</v>
      </c>
      <c r="C69" s="188" t="s">
        <v>98</v>
      </c>
      <c r="D69" s="190" t="s">
        <v>364</v>
      </c>
      <c r="E69" s="186">
        <v>3000000</v>
      </c>
      <c r="F69" s="78"/>
      <c r="G69" s="78"/>
      <c r="H69" s="98"/>
      <c r="I69" s="66"/>
      <c r="J69" s="66"/>
      <c r="K69" s="66"/>
      <c r="L69" s="66"/>
      <c r="M69" s="66"/>
      <c r="N69" s="66"/>
      <c r="O69" s="25"/>
      <c r="P69" s="25"/>
      <c r="Q69" s="25"/>
      <c r="R69" s="25"/>
      <c r="S69" s="25"/>
      <c r="T69" s="25"/>
      <c r="U69" s="25"/>
      <c r="V69" s="25"/>
      <c r="W69" s="25"/>
      <c r="X69" s="25"/>
      <c r="Y69" s="25"/>
      <c r="Z69" s="25"/>
      <c r="AA69" s="25"/>
    </row>
    <row r="70" spans="1:27" s="25" customFormat="1" ht="25.5">
      <c r="A70" s="187" t="s">
        <v>369</v>
      </c>
      <c r="B70" s="188" t="s">
        <v>99</v>
      </c>
      <c r="C70" s="188" t="s">
        <v>100</v>
      </c>
      <c r="D70" s="191" t="s">
        <v>355</v>
      </c>
      <c r="E70" s="186">
        <v>14642326.460000001</v>
      </c>
      <c r="F70" s="78"/>
      <c r="G70" s="78"/>
      <c r="H70" s="98"/>
      <c r="I70" s="285"/>
      <c r="J70" s="66"/>
      <c r="K70" s="66"/>
      <c r="L70" s="66"/>
      <c r="M70" s="66"/>
      <c r="N70" s="66"/>
    </row>
    <row r="71" spans="1:27" s="25" customFormat="1" ht="25.5">
      <c r="A71" s="187" t="s">
        <v>378</v>
      </c>
      <c r="B71" s="188" t="s">
        <v>103</v>
      </c>
      <c r="C71" s="188" t="s">
        <v>379</v>
      </c>
      <c r="D71" s="191"/>
      <c r="E71" s="186"/>
      <c r="F71" s="78"/>
      <c r="G71" s="78"/>
      <c r="H71" s="98"/>
      <c r="I71" s="66"/>
      <c r="J71" s="66"/>
      <c r="K71" s="66"/>
      <c r="L71" s="66"/>
      <c r="M71" s="66"/>
      <c r="N71" s="66"/>
    </row>
    <row r="72" spans="1:27" ht="12.75">
      <c r="A72" s="187" t="s">
        <v>370</v>
      </c>
      <c r="B72" s="188" t="s">
        <v>380</v>
      </c>
      <c r="C72" s="188" t="s">
        <v>367</v>
      </c>
      <c r="D72" s="191" t="s">
        <v>368</v>
      </c>
      <c r="E72" s="186">
        <v>500000</v>
      </c>
      <c r="F72" s="78"/>
      <c r="G72" s="78"/>
      <c r="H72" s="98"/>
      <c r="I72" s="66"/>
      <c r="J72" s="66"/>
      <c r="K72" s="66"/>
      <c r="L72" s="66"/>
      <c r="M72" s="66"/>
      <c r="N72" s="66"/>
      <c r="O72" s="25"/>
      <c r="P72" s="25"/>
      <c r="Q72" s="25"/>
      <c r="R72" s="25"/>
      <c r="S72" s="25"/>
      <c r="T72" s="25"/>
      <c r="U72" s="25"/>
      <c r="V72" s="25"/>
      <c r="W72" s="25"/>
      <c r="X72" s="25"/>
      <c r="Y72" s="25"/>
      <c r="Z72" s="25"/>
      <c r="AA72" s="25"/>
    </row>
    <row r="73" spans="1:27" ht="12.75">
      <c r="A73" s="123" t="s">
        <v>101</v>
      </c>
      <c r="B73" s="188"/>
      <c r="C73" s="188"/>
      <c r="D73" s="190"/>
      <c r="E73" s="186"/>
      <c r="F73" s="78"/>
      <c r="G73" s="78"/>
      <c r="H73" s="98"/>
      <c r="I73" s="66"/>
      <c r="J73" s="66"/>
      <c r="K73" s="66"/>
      <c r="L73" s="66"/>
      <c r="M73" s="66"/>
      <c r="N73" s="66"/>
      <c r="O73" s="25"/>
      <c r="P73" s="25"/>
      <c r="Q73" s="25"/>
      <c r="R73" s="25"/>
      <c r="S73" s="25"/>
      <c r="T73" s="25"/>
      <c r="U73" s="25"/>
      <c r="V73" s="25"/>
      <c r="W73" s="25"/>
      <c r="X73" s="25"/>
      <c r="Y73" s="25"/>
      <c r="Z73" s="25"/>
      <c r="AA73" s="25"/>
    </row>
    <row r="74" spans="1:27" ht="25.5">
      <c r="A74" s="187" t="s">
        <v>102</v>
      </c>
      <c r="B74" s="188" t="s">
        <v>381</v>
      </c>
      <c r="C74" s="188" t="s">
        <v>104</v>
      </c>
      <c r="D74" s="190"/>
      <c r="E74" s="186"/>
      <c r="F74" s="78"/>
      <c r="G74" s="78"/>
      <c r="H74" s="98"/>
      <c r="I74" s="66"/>
      <c r="J74" s="66"/>
      <c r="K74" s="66"/>
      <c r="L74" s="66"/>
      <c r="M74" s="66"/>
      <c r="N74" s="66"/>
      <c r="O74" s="25"/>
      <c r="P74" s="25"/>
      <c r="Q74" s="25"/>
      <c r="R74" s="25"/>
      <c r="S74" s="25"/>
      <c r="T74" s="25"/>
      <c r="U74" s="25"/>
      <c r="V74" s="25"/>
      <c r="W74" s="25"/>
      <c r="X74" s="25"/>
      <c r="Y74" s="25"/>
      <c r="Z74" s="25"/>
      <c r="AA74" s="25"/>
    </row>
    <row r="75" spans="1:27" ht="38.25">
      <c r="A75" s="114" t="s">
        <v>105</v>
      </c>
      <c r="B75" s="188" t="s">
        <v>382</v>
      </c>
      <c r="C75" s="188" t="s">
        <v>106</v>
      </c>
      <c r="D75" s="190"/>
      <c r="E75" s="186"/>
      <c r="F75" s="78"/>
      <c r="G75" s="78"/>
      <c r="H75" s="98"/>
      <c r="I75" s="66"/>
      <c r="J75" s="66"/>
      <c r="K75" s="66"/>
      <c r="L75" s="66"/>
      <c r="M75" s="66"/>
      <c r="N75" s="66"/>
      <c r="O75" s="25"/>
      <c r="P75" s="25"/>
      <c r="Q75" s="25"/>
      <c r="R75" s="25"/>
      <c r="S75" s="25"/>
      <c r="T75" s="25"/>
      <c r="U75" s="25"/>
      <c r="V75" s="25"/>
      <c r="W75" s="25"/>
      <c r="X75" s="25"/>
      <c r="Y75" s="25"/>
      <c r="Z75" s="25"/>
      <c r="AA75" s="25"/>
    </row>
    <row r="76" spans="1:27" ht="25.5">
      <c r="A76" s="114" t="s">
        <v>107</v>
      </c>
      <c r="B76" s="188" t="s">
        <v>383</v>
      </c>
      <c r="C76" s="188" t="s">
        <v>108</v>
      </c>
      <c r="D76" s="190"/>
      <c r="E76" s="186"/>
      <c r="F76" s="78"/>
      <c r="G76" s="78"/>
      <c r="H76" s="98"/>
      <c r="I76" s="66"/>
      <c r="J76" s="66"/>
      <c r="K76" s="66"/>
      <c r="L76" s="66"/>
      <c r="M76" s="66"/>
      <c r="N76" s="66"/>
      <c r="O76" s="25"/>
      <c r="P76" s="25"/>
      <c r="Q76" s="25"/>
      <c r="R76" s="25"/>
      <c r="S76" s="25"/>
      <c r="T76" s="25"/>
      <c r="U76" s="25"/>
      <c r="V76" s="25"/>
      <c r="W76" s="25"/>
      <c r="X76" s="25"/>
      <c r="Y76" s="25"/>
      <c r="Z76" s="25"/>
      <c r="AA76" s="25"/>
    </row>
    <row r="77" spans="1:27" ht="15.75">
      <c r="A77" s="121" t="s">
        <v>248</v>
      </c>
      <c r="B77" s="189" t="s">
        <v>109</v>
      </c>
      <c r="C77" s="189" t="s">
        <v>110</v>
      </c>
      <c r="D77" s="190"/>
      <c r="E77" s="186"/>
      <c r="F77" s="78"/>
      <c r="G77" s="78"/>
      <c r="H77" s="98" t="s">
        <v>21</v>
      </c>
      <c r="I77" s="66"/>
      <c r="J77" s="66"/>
      <c r="K77" s="66"/>
      <c r="L77" s="66"/>
      <c r="M77" s="66"/>
      <c r="N77" s="66"/>
      <c r="O77" s="25"/>
      <c r="P77" s="25"/>
      <c r="Q77" s="25"/>
      <c r="R77" s="25"/>
      <c r="S77" s="25"/>
      <c r="T77" s="25"/>
      <c r="U77" s="25"/>
      <c r="V77" s="25"/>
      <c r="W77" s="25"/>
      <c r="X77" s="25"/>
      <c r="Y77" s="25"/>
      <c r="Z77" s="25"/>
      <c r="AA77" s="25"/>
    </row>
    <row r="78" spans="1:27" ht="28.5">
      <c r="A78" s="122" t="s">
        <v>249</v>
      </c>
      <c r="B78" s="188" t="s">
        <v>111</v>
      </c>
      <c r="C78" s="188"/>
      <c r="D78" s="190"/>
      <c r="E78" s="186"/>
      <c r="F78" s="78"/>
      <c r="G78" s="78"/>
      <c r="H78" s="98" t="s">
        <v>21</v>
      </c>
      <c r="I78" s="66"/>
      <c r="J78" s="66"/>
      <c r="K78" s="66"/>
      <c r="L78" s="66"/>
      <c r="M78" s="66"/>
      <c r="N78" s="66"/>
      <c r="O78" s="25"/>
      <c r="P78" s="25"/>
      <c r="Q78" s="25"/>
      <c r="R78" s="25"/>
      <c r="S78" s="25"/>
      <c r="T78" s="25"/>
      <c r="U78" s="25"/>
      <c r="V78" s="25"/>
      <c r="W78" s="25"/>
      <c r="X78" s="25"/>
      <c r="Y78" s="25"/>
      <c r="Z78" s="25"/>
      <c r="AA78" s="25"/>
    </row>
    <row r="79" spans="1:27" ht="15.75">
      <c r="A79" s="122" t="s">
        <v>250</v>
      </c>
      <c r="B79" s="29" t="s">
        <v>112</v>
      </c>
      <c r="C79" s="188"/>
      <c r="D79" s="190"/>
      <c r="E79" s="186"/>
      <c r="F79" s="78"/>
      <c r="G79" s="78"/>
      <c r="H79" s="98" t="s">
        <v>21</v>
      </c>
      <c r="I79" s="66"/>
      <c r="J79" s="66"/>
      <c r="K79" s="66"/>
      <c r="L79" s="66"/>
      <c r="M79" s="66"/>
      <c r="N79" s="66"/>
      <c r="O79" s="25"/>
      <c r="P79" s="25"/>
      <c r="Q79" s="25"/>
      <c r="R79" s="25"/>
      <c r="S79" s="25"/>
      <c r="T79" s="25"/>
      <c r="U79" s="25"/>
      <c r="V79" s="25"/>
      <c r="W79" s="25"/>
      <c r="X79" s="25"/>
      <c r="Y79" s="25"/>
      <c r="Z79" s="25"/>
      <c r="AA79" s="25"/>
    </row>
    <row r="80" spans="1:27" ht="15.75">
      <c r="A80" s="122" t="s">
        <v>251</v>
      </c>
      <c r="B80" s="29" t="s">
        <v>113</v>
      </c>
      <c r="C80" s="188"/>
      <c r="D80" s="190"/>
      <c r="E80" s="186"/>
      <c r="F80" s="78"/>
      <c r="G80" s="78"/>
      <c r="H80" s="98" t="s">
        <v>21</v>
      </c>
      <c r="I80" s="66"/>
      <c r="J80" s="66"/>
      <c r="K80" s="66"/>
      <c r="L80" s="66"/>
      <c r="M80" s="66"/>
      <c r="N80" s="66"/>
      <c r="O80" s="25"/>
      <c r="P80" s="25"/>
      <c r="Q80" s="25"/>
      <c r="R80" s="25"/>
      <c r="S80" s="25"/>
      <c r="T80" s="25"/>
      <c r="U80" s="25"/>
      <c r="V80" s="25"/>
      <c r="W80" s="25"/>
      <c r="X80" s="25"/>
      <c r="Y80" s="25"/>
      <c r="Z80" s="25"/>
      <c r="AA80" s="25"/>
    </row>
    <row r="81" spans="1:27" ht="15.75">
      <c r="A81" s="121" t="s">
        <v>252</v>
      </c>
      <c r="B81" s="32" t="s">
        <v>114</v>
      </c>
      <c r="C81" s="189" t="s">
        <v>21</v>
      </c>
      <c r="D81" s="190"/>
      <c r="E81" s="186"/>
      <c r="F81" s="78"/>
      <c r="G81" s="78"/>
      <c r="H81" s="98" t="s">
        <v>21</v>
      </c>
      <c r="I81" s="66"/>
      <c r="J81" s="66"/>
      <c r="K81" s="66"/>
      <c r="L81" s="66"/>
      <c r="M81" s="66"/>
      <c r="N81" s="66"/>
      <c r="O81" s="25"/>
      <c r="P81" s="25"/>
      <c r="Q81" s="25"/>
      <c r="R81" s="25"/>
      <c r="S81" s="25"/>
      <c r="T81" s="25"/>
      <c r="U81" s="25"/>
      <c r="V81" s="25"/>
      <c r="W81" s="25"/>
      <c r="X81" s="25"/>
      <c r="Y81" s="25"/>
      <c r="Z81" s="25"/>
      <c r="AA81" s="25"/>
    </row>
    <row r="82" spans="1:27" ht="26.25" thickBot="1">
      <c r="A82" s="124" t="s">
        <v>115</v>
      </c>
      <c r="B82" s="192" t="s">
        <v>116</v>
      </c>
      <c r="C82" s="192" t="s">
        <v>117</v>
      </c>
      <c r="D82" s="193"/>
      <c r="E82" s="194"/>
      <c r="F82" s="151"/>
      <c r="G82" s="151"/>
      <c r="H82" s="152" t="s">
        <v>21</v>
      </c>
      <c r="I82" s="66"/>
      <c r="J82" s="66"/>
      <c r="K82" s="66"/>
      <c r="L82" s="66"/>
      <c r="M82" s="66"/>
      <c r="N82" s="66"/>
      <c r="O82" s="25"/>
      <c r="P82" s="25"/>
      <c r="Q82" s="25"/>
      <c r="R82" s="25"/>
      <c r="S82" s="25"/>
      <c r="T82" s="25"/>
      <c r="U82" s="25"/>
      <c r="V82" s="25"/>
      <c r="W82" s="25"/>
      <c r="X82" s="25"/>
      <c r="Y82" s="25"/>
      <c r="Z82" s="25"/>
      <c r="AA82" s="25"/>
    </row>
    <row r="83" spans="1:27" ht="11.25" customHeight="1">
      <c r="A83" s="66"/>
      <c r="B83" s="66"/>
      <c r="C83" s="66"/>
      <c r="D83" s="66"/>
      <c r="E83" s="66"/>
      <c r="F83" s="66"/>
      <c r="G83" s="66"/>
      <c r="H83" s="66"/>
      <c r="I83" s="66"/>
      <c r="J83" s="66"/>
      <c r="K83" s="66"/>
      <c r="L83" s="66"/>
      <c r="M83" s="66"/>
      <c r="N83" s="66"/>
      <c r="O83" s="25"/>
      <c r="P83" s="25"/>
      <c r="Q83" s="25"/>
      <c r="R83" s="25"/>
      <c r="S83" s="25"/>
      <c r="T83" s="25"/>
      <c r="U83" s="25"/>
      <c r="V83" s="25"/>
      <c r="W83" s="25"/>
      <c r="X83" s="25"/>
      <c r="Y83" s="25"/>
      <c r="Z83" s="25"/>
      <c r="AA83" s="25"/>
    </row>
    <row r="84" spans="1:27" s="6" customFormat="1" ht="11.25" customHeight="1">
      <c r="A84" s="46" t="s">
        <v>172</v>
      </c>
      <c r="B84" s="47"/>
      <c r="C84" s="47"/>
      <c r="D84" s="47"/>
      <c r="E84" s="47"/>
      <c r="F84" s="47"/>
      <c r="G84" s="47"/>
      <c r="H84" s="47"/>
      <c r="L84" s="66"/>
      <c r="M84" s="66"/>
      <c r="N84" s="66"/>
      <c r="O84" s="25"/>
      <c r="P84" s="25"/>
      <c r="Q84" s="25"/>
      <c r="R84" s="25"/>
      <c r="S84" s="25"/>
      <c r="T84" s="25"/>
      <c r="U84" s="25"/>
      <c r="V84" s="25"/>
      <c r="W84" s="25"/>
      <c r="X84" s="25"/>
      <c r="Y84" s="25"/>
      <c r="Z84" s="25"/>
      <c r="AA84" s="25"/>
    </row>
    <row r="85" spans="1:27" s="6" customFormat="1" ht="11.25" customHeight="1">
      <c r="A85" s="46" t="s">
        <v>173</v>
      </c>
      <c r="B85" s="47"/>
      <c r="C85" s="47"/>
      <c r="D85" s="47"/>
      <c r="E85" s="47"/>
      <c r="F85" s="47"/>
      <c r="G85" s="47"/>
      <c r="H85" s="47"/>
      <c r="L85" s="66"/>
      <c r="M85" s="66"/>
      <c r="N85" s="66"/>
      <c r="O85" s="25"/>
      <c r="P85" s="25"/>
      <c r="Q85" s="25"/>
      <c r="R85" s="25"/>
      <c r="S85" s="25"/>
      <c r="T85" s="25"/>
      <c r="U85" s="25"/>
      <c r="V85" s="25"/>
      <c r="W85" s="25"/>
      <c r="X85" s="25"/>
      <c r="Y85" s="25"/>
      <c r="Z85" s="25"/>
      <c r="AA85" s="25"/>
    </row>
    <row r="86" spans="1:27" s="6" customFormat="1" ht="11.25" customHeight="1">
      <c r="A86" s="46" t="s">
        <v>174</v>
      </c>
      <c r="B86" s="47"/>
      <c r="C86" s="47"/>
      <c r="D86" s="47"/>
      <c r="E86" s="47"/>
      <c r="F86" s="47"/>
      <c r="G86" s="47"/>
      <c r="H86" s="47"/>
      <c r="L86" s="66"/>
      <c r="M86" s="66"/>
      <c r="N86" s="66"/>
      <c r="O86" s="25"/>
      <c r="P86" s="25"/>
      <c r="Q86" s="25"/>
      <c r="R86" s="25"/>
      <c r="S86" s="25"/>
      <c r="T86" s="25"/>
      <c r="U86" s="25"/>
      <c r="V86" s="25"/>
      <c r="W86" s="25"/>
      <c r="X86" s="25"/>
      <c r="Y86" s="25"/>
      <c r="Z86" s="25"/>
      <c r="AA86" s="25"/>
    </row>
    <row r="87" spans="1:27" s="6" customFormat="1" ht="10.5" customHeight="1">
      <c r="A87" s="46" t="s">
        <v>175</v>
      </c>
      <c r="B87" s="47"/>
      <c r="C87" s="47"/>
      <c r="D87" s="47"/>
      <c r="E87" s="47"/>
      <c r="F87" s="47"/>
      <c r="G87" s="47"/>
      <c r="H87" s="47"/>
      <c r="L87" s="66"/>
      <c r="M87" s="66"/>
      <c r="N87" s="66"/>
      <c r="O87" s="25"/>
      <c r="P87" s="25"/>
      <c r="Q87" s="25"/>
      <c r="R87" s="25"/>
      <c r="S87" s="25"/>
      <c r="T87" s="25"/>
      <c r="U87" s="25"/>
      <c r="V87" s="25"/>
      <c r="W87" s="25"/>
      <c r="X87" s="25"/>
      <c r="Y87" s="25"/>
      <c r="Z87" s="25"/>
      <c r="AA87" s="25"/>
    </row>
    <row r="88" spans="1:27" s="6" customFormat="1" ht="10.5" customHeight="1">
      <c r="A88" s="46" t="s">
        <v>176</v>
      </c>
      <c r="B88" s="47"/>
      <c r="C88" s="47"/>
      <c r="D88" s="47"/>
      <c r="E88" s="47"/>
      <c r="F88" s="47"/>
      <c r="G88" s="47"/>
      <c r="H88" s="47"/>
      <c r="L88" s="66"/>
      <c r="M88" s="66"/>
      <c r="N88" s="66"/>
      <c r="O88" s="25"/>
      <c r="P88" s="25"/>
      <c r="Q88" s="25"/>
      <c r="R88" s="25"/>
      <c r="S88" s="25"/>
      <c r="T88" s="25"/>
      <c r="U88" s="25"/>
      <c r="V88" s="25"/>
      <c r="W88" s="25"/>
      <c r="X88" s="25"/>
      <c r="Y88" s="25"/>
      <c r="Z88" s="25"/>
      <c r="AA88" s="25"/>
    </row>
    <row r="89" spans="1:27" s="6" customFormat="1" ht="10.5" customHeight="1">
      <c r="A89" s="46" t="s">
        <v>177</v>
      </c>
      <c r="B89" s="47"/>
      <c r="C89" s="47"/>
      <c r="D89" s="47"/>
      <c r="E89" s="47"/>
      <c r="F89" s="47"/>
      <c r="G89" s="47"/>
      <c r="H89" s="47"/>
      <c r="L89" s="66"/>
      <c r="M89" s="66"/>
      <c r="N89" s="66"/>
      <c r="O89" s="25"/>
      <c r="P89" s="25"/>
      <c r="Q89" s="25"/>
      <c r="R89" s="25"/>
      <c r="S89" s="25"/>
      <c r="T89" s="25"/>
      <c r="U89" s="25"/>
      <c r="V89" s="25"/>
      <c r="W89" s="25"/>
      <c r="X89" s="25"/>
      <c r="Y89" s="25"/>
      <c r="Z89" s="25"/>
      <c r="AA89" s="25"/>
    </row>
    <row r="90" spans="1:27" s="6" customFormat="1" ht="19.5" customHeight="1">
      <c r="A90" s="329" t="s">
        <v>178</v>
      </c>
      <c r="B90" s="329"/>
      <c r="C90" s="329"/>
      <c r="D90" s="329"/>
      <c r="E90" s="329"/>
      <c r="F90" s="329"/>
      <c r="G90" s="329"/>
      <c r="H90" s="329"/>
      <c r="L90" s="66"/>
      <c r="M90" s="66"/>
      <c r="N90" s="66"/>
      <c r="O90" s="25"/>
      <c r="P90" s="25"/>
      <c r="Q90" s="25"/>
      <c r="R90" s="25"/>
      <c r="S90" s="25"/>
      <c r="T90" s="25"/>
      <c r="U90" s="25"/>
      <c r="V90" s="25"/>
      <c r="W90" s="25"/>
      <c r="X90" s="25"/>
      <c r="Y90" s="25"/>
      <c r="Z90" s="25"/>
      <c r="AA90" s="25"/>
    </row>
    <row r="91" spans="1:27" s="6" customFormat="1" ht="10.5" customHeight="1">
      <c r="A91" s="46" t="s">
        <v>179</v>
      </c>
      <c r="B91" s="47"/>
      <c r="C91" s="47"/>
      <c r="D91" s="47"/>
      <c r="E91" s="47"/>
      <c r="F91" s="47"/>
      <c r="G91" s="47"/>
      <c r="H91" s="47"/>
      <c r="L91" s="66"/>
      <c r="M91" s="66"/>
      <c r="N91" s="66"/>
      <c r="O91" s="25"/>
      <c r="P91" s="25"/>
      <c r="Q91" s="25"/>
      <c r="R91" s="25"/>
      <c r="S91" s="25"/>
      <c r="T91" s="25"/>
      <c r="U91" s="25"/>
      <c r="V91" s="25"/>
      <c r="W91" s="25"/>
      <c r="X91" s="25"/>
      <c r="Y91" s="25"/>
      <c r="Z91" s="25"/>
      <c r="AA91" s="25"/>
    </row>
    <row r="92" spans="1:27" s="6" customFormat="1" ht="30" customHeight="1">
      <c r="A92" s="329" t="s">
        <v>180</v>
      </c>
      <c r="B92" s="329"/>
      <c r="C92" s="329"/>
      <c r="D92" s="329"/>
      <c r="E92" s="329"/>
      <c r="F92" s="329"/>
      <c r="G92" s="329"/>
      <c r="H92" s="329"/>
      <c r="L92" s="66"/>
      <c r="M92" s="66"/>
      <c r="N92" s="66"/>
      <c r="O92" s="25"/>
      <c r="P92" s="25"/>
      <c r="Q92" s="25"/>
      <c r="R92" s="25"/>
      <c r="S92" s="25"/>
      <c r="T92" s="25"/>
      <c r="U92" s="25"/>
      <c r="V92" s="25"/>
      <c r="W92" s="25"/>
      <c r="X92" s="25"/>
      <c r="Y92" s="25"/>
      <c r="Z92" s="25"/>
      <c r="AA92" s="25"/>
    </row>
    <row r="93" spans="1:27" s="6" customFormat="1" ht="19.5" customHeight="1">
      <c r="A93" s="329" t="s">
        <v>181</v>
      </c>
      <c r="B93" s="329"/>
      <c r="C93" s="329"/>
      <c r="D93" s="329"/>
      <c r="E93" s="329"/>
      <c r="F93" s="329"/>
      <c r="G93" s="329"/>
      <c r="H93" s="329"/>
      <c r="L93" s="66"/>
      <c r="M93" s="66"/>
      <c r="N93" s="66"/>
      <c r="O93" s="25"/>
      <c r="P93" s="25"/>
      <c r="Q93" s="25"/>
      <c r="R93" s="25"/>
      <c r="S93" s="25"/>
      <c r="T93" s="25"/>
      <c r="U93" s="25"/>
      <c r="V93" s="25"/>
      <c r="W93" s="25"/>
      <c r="X93" s="25"/>
      <c r="Y93" s="25"/>
      <c r="Z93" s="25"/>
      <c r="AA93" s="25"/>
    </row>
    <row r="94" spans="1:27" s="6" customFormat="1" ht="30" customHeight="1">
      <c r="A94" s="329" t="s">
        <v>182</v>
      </c>
      <c r="B94" s="329"/>
      <c r="C94" s="329"/>
      <c r="D94" s="329"/>
      <c r="E94" s="329"/>
      <c r="F94" s="329"/>
      <c r="G94" s="329"/>
      <c r="H94" s="329"/>
      <c r="L94" s="66"/>
      <c r="M94" s="66"/>
      <c r="N94" s="66"/>
      <c r="O94" s="25"/>
      <c r="P94" s="25"/>
      <c r="Q94" s="25"/>
      <c r="R94" s="25"/>
      <c r="S94" s="25"/>
      <c r="T94" s="25"/>
      <c r="U94" s="25"/>
      <c r="V94" s="25"/>
      <c r="W94" s="25"/>
      <c r="X94" s="25"/>
      <c r="Y94" s="25"/>
      <c r="Z94" s="25"/>
      <c r="AA94" s="25"/>
    </row>
    <row r="95" spans="1:27" s="6" customFormat="1" ht="23.25" customHeight="1">
      <c r="A95" s="333" t="s">
        <v>183</v>
      </c>
      <c r="B95" s="333"/>
      <c r="C95" s="333"/>
      <c r="D95" s="333"/>
      <c r="E95" s="333"/>
      <c r="F95" s="333"/>
      <c r="G95" s="333"/>
      <c r="H95" s="333"/>
      <c r="L95" s="66"/>
      <c r="M95" s="66"/>
      <c r="N95" s="66"/>
      <c r="O95" s="25"/>
      <c r="P95" s="25"/>
      <c r="Q95" s="25"/>
      <c r="R95" s="25"/>
      <c r="S95" s="25"/>
      <c r="T95" s="25"/>
      <c r="U95" s="25"/>
      <c r="V95" s="25"/>
      <c r="W95" s="25"/>
      <c r="X95" s="25"/>
      <c r="Y95" s="25"/>
      <c r="Z95" s="25"/>
      <c r="AA95" s="25"/>
    </row>
    <row r="96" spans="1:27" s="6" customFormat="1" ht="11.25" customHeight="1">
      <c r="A96" s="46" t="s">
        <v>184</v>
      </c>
      <c r="B96" s="47"/>
      <c r="C96" s="47"/>
      <c r="D96" s="47"/>
      <c r="E96" s="47"/>
      <c r="F96" s="47"/>
      <c r="G96" s="47"/>
      <c r="H96" s="47"/>
      <c r="L96" s="66"/>
      <c r="M96" s="66"/>
      <c r="N96" s="66"/>
      <c r="O96" s="25"/>
      <c r="P96" s="25"/>
      <c r="Q96" s="25"/>
      <c r="R96" s="25"/>
      <c r="S96" s="25"/>
      <c r="T96" s="25"/>
      <c r="U96" s="25"/>
      <c r="V96" s="25"/>
      <c r="W96" s="25"/>
      <c r="X96" s="25"/>
      <c r="Y96" s="25"/>
      <c r="Z96" s="25"/>
      <c r="AA96" s="25"/>
    </row>
    <row r="97" spans="1:8" s="6" customFormat="1" ht="33" customHeight="1">
      <c r="A97" s="329" t="s">
        <v>185</v>
      </c>
      <c r="B97" s="329"/>
      <c r="C97" s="329"/>
      <c r="D97" s="329"/>
      <c r="E97" s="329"/>
      <c r="F97" s="329"/>
      <c r="G97" s="329"/>
      <c r="H97" s="329"/>
    </row>
    <row r="98" spans="1:8" ht="3" customHeight="1"/>
  </sheetData>
  <mergeCells count="18">
    <mergeCell ref="C1:D1"/>
    <mergeCell ref="A6:H6"/>
    <mergeCell ref="C8:C10"/>
    <mergeCell ref="D8:D10"/>
    <mergeCell ref="E8:H8"/>
    <mergeCell ref="H9:H10"/>
    <mergeCell ref="H3:H4"/>
    <mergeCell ref="A97:H97"/>
    <mergeCell ref="A2:G2"/>
    <mergeCell ref="A3:G3"/>
    <mergeCell ref="A4:G4"/>
    <mergeCell ref="A90:H90"/>
    <mergeCell ref="A92:H92"/>
    <mergeCell ref="A93:H93"/>
    <mergeCell ref="A94:H94"/>
    <mergeCell ref="A95:H95"/>
    <mergeCell ref="A8:A10"/>
    <mergeCell ref="B8:B10"/>
  </mergeCells>
  <pageMargins left="0.23622047244094491" right="0.23622047244094491" top="0.74803149606299213" bottom="0.74803149606299213" header="0.31496062992125984" footer="0.31496062992125984"/>
  <pageSetup paperSize="9" scale="79" fitToHeight="0" orientation="portrait" r:id="rId1"/>
  <headerFooter alignWithMargins="0"/>
  <rowBreaks count="1" manualBreakCount="1">
    <brk id="53" max="4" man="1"/>
  </rowBreaks>
</worksheet>
</file>

<file path=xl/worksheets/sheet5.xml><?xml version="1.0" encoding="utf-8"?>
<worksheet xmlns="http://schemas.openxmlformats.org/spreadsheetml/2006/main" xmlns:r="http://schemas.openxmlformats.org/officeDocument/2006/relationships">
  <sheetPr>
    <tabColor theme="9" tint="-0.499984740745262"/>
  </sheetPr>
  <dimension ref="A1:N51"/>
  <sheetViews>
    <sheetView topLeftCell="A16" zoomScaleNormal="100" zoomScaleSheetLayoutView="70" workbookViewId="0">
      <selection activeCell="G5" sqref="G5"/>
    </sheetView>
  </sheetViews>
  <sheetFormatPr defaultColWidth="0.85546875" defaultRowHeight="11.25"/>
  <cols>
    <col min="1" max="1" width="8.7109375" style="27" customWidth="1"/>
    <col min="2" max="2" width="63.42578125" style="27" bestFit="1" customWidth="1"/>
    <col min="3" max="3" width="8.7109375" style="27" customWidth="1"/>
    <col min="4" max="4" width="6.5703125" style="27" customWidth="1"/>
    <col min="5" max="5" width="10.28515625" style="27" customWidth="1"/>
    <col min="6" max="6" width="8.140625" style="27" customWidth="1"/>
    <col min="7" max="7" width="13" style="27" customWidth="1"/>
    <col min="8" max="8" width="9.85546875" style="27" hidden="1" customWidth="1"/>
    <col min="9" max="9" width="10.85546875" style="27" hidden="1" customWidth="1"/>
    <col min="10" max="10" width="12.85546875" style="27" hidden="1" customWidth="1"/>
    <col min="11" max="11" width="9.28515625" style="27" bestFit="1" customWidth="1"/>
    <col min="12" max="12" width="9.140625" style="27" bestFit="1" customWidth="1"/>
    <col min="13" max="13" width="9.85546875" style="27" bestFit="1" customWidth="1"/>
    <col min="14" max="14" width="12.85546875" style="27" customWidth="1"/>
    <col min="15" max="16384" width="0.85546875" style="27"/>
  </cols>
  <sheetData>
    <row r="1" spans="1:14" s="48" customFormat="1" ht="18.75">
      <c r="B1" s="370" t="s">
        <v>298</v>
      </c>
      <c r="C1" s="370"/>
      <c r="D1" s="370"/>
      <c r="E1" s="370"/>
      <c r="F1" s="370"/>
      <c r="G1" s="370"/>
      <c r="H1" s="370"/>
      <c r="I1" s="370"/>
      <c r="J1" s="370"/>
      <c r="K1" s="261"/>
      <c r="L1" s="261"/>
      <c r="M1" s="261"/>
      <c r="N1" s="261"/>
    </row>
    <row r="3" spans="1:14" ht="12.75">
      <c r="A3" s="310" t="s">
        <v>118</v>
      </c>
      <c r="B3" s="309" t="s">
        <v>0</v>
      </c>
      <c r="C3" s="310" t="s">
        <v>119</v>
      </c>
      <c r="D3" s="310" t="s">
        <v>120</v>
      </c>
      <c r="E3" s="310" t="s">
        <v>299</v>
      </c>
      <c r="F3" s="356" t="s">
        <v>408</v>
      </c>
      <c r="G3" s="372" t="s">
        <v>6</v>
      </c>
      <c r="H3" s="373"/>
      <c r="I3" s="373"/>
      <c r="J3" s="373"/>
      <c r="K3" s="373"/>
      <c r="L3" s="373"/>
      <c r="M3" s="374"/>
      <c r="N3" s="257"/>
    </row>
    <row r="4" spans="1:14" ht="12.75">
      <c r="A4" s="310"/>
      <c r="B4" s="309"/>
      <c r="C4" s="310"/>
      <c r="D4" s="310"/>
      <c r="E4" s="310"/>
      <c r="F4" s="371"/>
      <c r="G4" s="224" t="s">
        <v>436</v>
      </c>
      <c r="H4" s="224" t="s">
        <v>234</v>
      </c>
      <c r="I4" s="224" t="s">
        <v>234</v>
      </c>
      <c r="J4" s="369" t="s">
        <v>5</v>
      </c>
      <c r="K4" s="263" t="s">
        <v>410</v>
      </c>
      <c r="L4" s="263" t="s">
        <v>410</v>
      </c>
      <c r="M4" s="263" t="s">
        <v>410</v>
      </c>
      <c r="N4" s="268"/>
    </row>
    <row r="5" spans="1:14" ht="54.75" customHeight="1">
      <c r="A5" s="310"/>
      <c r="B5" s="309"/>
      <c r="C5" s="310"/>
      <c r="D5" s="310"/>
      <c r="E5" s="310"/>
      <c r="F5" s="357"/>
      <c r="G5" s="226" t="s">
        <v>121</v>
      </c>
      <c r="H5" s="226" t="s">
        <v>122</v>
      </c>
      <c r="I5" s="226" t="s">
        <v>123</v>
      </c>
      <c r="J5" s="369"/>
      <c r="K5" s="263" t="s">
        <v>122</v>
      </c>
      <c r="L5" s="263" t="s">
        <v>123</v>
      </c>
      <c r="M5" s="263" t="s">
        <v>5</v>
      </c>
      <c r="N5" s="268"/>
    </row>
    <row r="6" spans="1:14" ht="12.75">
      <c r="A6" s="38" t="s">
        <v>7</v>
      </c>
      <c r="B6" s="38" t="s">
        <v>8</v>
      </c>
      <c r="C6" s="38" t="s">
        <v>9</v>
      </c>
      <c r="D6" s="38" t="s">
        <v>10</v>
      </c>
      <c r="E6" s="38" t="s">
        <v>283</v>
      </c>
      <c r="F6" s="38" t="s">
        <v>409</v>
      </c>
      <c r="G6" s="38" t="s">
        <v>11</v>
      </c>
      <c r="H6" s="38" t="s">
        <v>12</v>
      </c>
      <c r="I6" s="38" t="s">
        <v>13</v>
      </c>
      <c r="J6" s="38" t="s">
        <v>14</v>
      </c>
      <c r="K6" s="38" t="s">
        <v>12</v>
      </c>
      <c r="L6" s="38" t="s">
        <v>13</v>
      </c>
      <c r="M6" s="38" t="s">
        <v>14</v>
      </c>
      <c r="N6" s="269"/>
    </row>
    <row r="7" spans="1:14" ht="15.75">
      <c r="A7" s="32">
        <v>1</v>
      </c>
      <c r="B7" s="40" t="s">
        <v>253</v>
      </c>
      <c r="C7" s="189" t="s">
        <v>124</v>
      </c>
      <c r="D7" s="188" t="s">
        <v>21</v>
      </c>
      <c r="E7" s="189"/>
      <c r="F7" s="189"/>
      <c r="G7" s="252">
        <f>G15</f>
        <v>51911956.460000001</v>
      </c>
      <c r="H7" s="19"/>
      <c r="I7" s="19"/>
      <c r="J7" s="19"/>
      <c r="K7" s="19"/>
      <c r="L7" s="19"/>
      <c r="M7" s="19"/>
      <c r="N7" s="254"/>
    </row>
    <row r="8" spans="1:14" ht="143.25">
      <c r="A8" s="29" t="s">
        <v>125</v>
      </c>
      <c r="B8" s="41" t="s">
        <v>254</v>
      </c>
      <c r="C8" s="188" t="s">
        <v>126</v>
      </c>
      <c r="D8" s="188" t="s">
        <v>21</v>
      </c>
      <c r="E8" s="188"/>
      <c r="F8" s="188"/>
      <c r="G8" s="195">
        <f>'Госзадание 5,6'!F9+'Иная 5,6'!F9+'Внебюджет 5,6'!F9</f>
        <v>0</v>
      </c>
      <c r="H8" s="19">
        <f>'Госзадание 5,6'!G9+'Иная 5,6'!G9+'Внебюджет 5,6'!G9</f>
        <v>0</v>
      </c>
      <c r="I8" s="19">
        <f>'Госзадание 5,6'!H9+'Иная 5,6'!H9+'Внебюджет 5,6'!H9</f>
        <v>0</v>
      </c>
      <c r="J8" s="19">
        <f>'Госзадание 5,6'!I9+'Иная 5,6'!I9+'Внебюджет 5,6'!I9</f>
        <v>0</v>
      </c>
      <c r="K8" s="19"/>
      <c r="L8" s="19"/>
      <c r="M8" s="19"/>
      <c r="N8" s="254"/>
    </row>
    <row r="9" spans="1:14" ht="41.25">
      <c r="A9" s="29" t="s">
        <v>127</v>
      </c>
      <c r="B9" s="41" t="s">
        <v>255</v>
      </c>
      <c r="C9" s="188" t="s">
        <v>128</v>
      </c>
      <c r="D9" s="188" t="s">
        <v>21</v>
      </c>
      <c r="E9" s="188"/>
      <c r="F9" s="188"/>
      <c r="G9" s="195">
        <f>'Госзадание 5,6'!F10+'Иная 5,6'!F10+'Внебюджет 5,6'!F10</f>
        <v>0</v>
      </c>
      <c r="H9" s="19">
        <f>'Госзадание 5,6'!G10+'Иная 5,6'!G10+'Внебюджет 5,6'!G10</f>
        <v>0</v>
      </c>
      <c r="I9" s="19">
        <f>'Госзадание 5,6'!H10+'Иная 5,6'!H10+'Внебюджет 5,6'!H10</f>
        <v>0</v>
      </c>
      <c r="J9" s="19">
        <f>'Госзадание 5,6'!I10+'Иная 5,6'!I10+'Внебюджет 5,6'!I10</f>
        <v>0</v>
      </c>
      <c r="K9" s="19"/>
      <c r="L9" s="19"/>
      <c r="M9" s="19"/>
      <c r="N9" s="254"/>
    </row>
    <row r="10" spans="1:14" ht="41.25">
      <c r="A10" s="29" t="s">
        <v>129</v>
      </c>
      <c r="B10" s="41" t="s">
        <v>256</v>
      </c>
      <c r="C10" s="188" t="s">
        <v>131</v>
      </c>
      <c r="D10" s="188" t="s">
        <v>21</v>
      </c>
      <c r="E10" s="188"/>
      <c r="F10" s="188"/>
      <c r="G10" s="195">
        <f>'Госзадание 5,6'!F11+'Иная 5,6'!F11+'Внебюджет 5,6'!F11</f>
        <v>0</v>
      </c>
      <c r="H10" s="19">
        <f>'Госзадание 5,6'!G11+'Иная 5,6'!G11+'Внебюджет 5,6'!G11</f>
        <v>0</v>
      </c>
      <c r="I10" s="19">
        <f>'Госзадание 5,6'!H11+'Иная 5,6'!H11+'Внебюджет 5,6'!H11</f>
        <v>0</v>
      </c>
      <c r="J10" s="19">
        <f>'Госзадание 5,6'!I11+'Иная 5,6'!I11+'Внебюджет 5,6'!I11</f>
        <v>0</v>
      </c>
      <c r="K10" s="19"/>
      <c r="L10" s="19"/>
      <c r="M10" s="19"/>
      <c r="N10" s="254"/>
    </row>
    <row r="11" spans="1:14" ht="25.5">
      <c r="A11" s="29" t="s">
        <v>284</v>
      </c>
      <c r="B11" s="28" t="s">
        <v>137</v>
      </c>
      <c r="C11" s="188" t="s">
        <v>285</v>
      </c>
      <c r="D11" s="188" t="s">
        <v>21</v>
      </c>
      <c r="E11" s="188" t="s">
        <v>21</v>
      </c>
      <c r="F11" s="188"/>
      <c r="G11" s="195"/>
      <c r="H11" s="19"/>
      <c r="I11" s="19"/>
      <c r="J11" s="19"/>
      <c r="K11" s="19"/>
      <c r="L11" s="19"/>
      <c r="M11" s="19"/>
      <c r="N11" s="254"/>
    </row>
    <row r="12" spans="1:14" ht="15.75">
      <c r="A12" s="29"/>
      <c r="B12" s="28" t="s">
        <v>414</v>
      </c>
      <c r="C12" s="188" t="s">
        <v>287</v>
      </c>
      <c r="D12" s="188" t="s">
        <v>21</v>
      </c>
      <c r="E12" s="188"/>
      <c r="F12" s="188"/>
      <c r="G12" s="195"/>
      <c r="H12" s="19"/>
      <c r="I12" s="19"/>
      <c r="J12" s="19"/>
      <c r="K12" s="19"/>
      <c r="L12" s="19"/>
      <c r="M12" s="19"/>
      <c r="N12" s="254"/>
    </row>
    <row r="13" spans="1:14" ht="15.75">
      <c r="A13" s="29"/>
      <c r="B13" s="28" t="s">
        <v>415</v>
      </c>
      <c r="C13" s="188" t="s">
        <v>411</v>
      </c>
      <c r="D13" s="188" t="s">
        <v>21</v>
      </c>
      <c r="E13" s="188"/>
      <c r="F13" s="188"/>
      <c r="G13" s="195"/>
      <c r="H13" s="19"/>
      <c r="I13" s="19"/>
      <c r="J13" s="19"/>
      <c r="K13" s="19"/>
      <c r="L13" s="19"/>
      <c r="M13" s="19"/>
      <c r="N13" s="254"/>
    </row>
    <row r="14" spans="1:14" ht="15.75">
      <c r="A14" s="29" t="s">
        <v>288</v>
      </c>
      <c r="B14" s="28" t="s">
        <v>258</v>
      </c>
      <c r="C14" s="188" t="s">
        <v>289</v>
      </c>
      <c r="D14" s="188" t="s">
        <v>21</v>
      </c>
      <c r="E14" s="188" t="s">
        <v>21</v>
      </c>
      <c r="F14" s="188"/>
      <c r="G14" s="195"/>
      <c r="H14" s="19"/>
      <c r="I14" s="19"/>
      <c r="J14" s="19"/>
      <c r="K14" s="19"/>
      <c r="L14" s="19"/>
      <c r="M14" s="19"/>
      <c r="N14" s="254"/>
    </row>
    <row r="15" spans="1:14" ht="41.25">
      <c r="A15" s="32" t="s">
        <v>130</v>
      </c>
      <c r="B15" s="31" t="s">
        <v>398</v>
      </c>
      <c r="C15" s="189" t="s">
        <v>132</v>
      </c>
      <c r="D15" s="189" t="s">
        <v>21</v>
      </c>
      <c r="E15" s="189"/>
      <c r="F15" s="189"/>
      <c r="G15" s="252">
        <f>G16+G19+G29</f>
        <v>51911956.460000001</v>
      </c>
      <c r="H15" s="19">
        <f>'Госзадание 5,6'!G15+'Иная 5,6'!G15+'Внебюджет 5,6'!G15</f>
        <v>0</v>
      </c>
      <c r="I15" s="19">
        <f>'Госзадание 5,6'!H15+'Иная 5,6'!H15+'Внебюджет 5,6'!H15</f>
        <v>0</v>
      </c>
      <c r="J15" s="19">
        <f>'Госзадание 5,6'!I15+'Иная 5,6'!I15+'Внебюджет 5,6'!I15</f>
        <v>0</v>
      </c>
      <c r="K15" s="19"/>
      <c r="L15" s="19"/>
      <c r="M15" s="19"/>
      <c r="N15" s="254"/>
    </row>
    <row r="16" spans="1:14" ht="38.25">
      <c r="A16" s="29" t="s">
        <v>133</v>
      </c>
      <c r="B16" s="42" t="s">
        <v>135</v>
      </c>
      <c r="C16" s="188" t="s">
        <v>134</v>
      </c>
      <c r="D16" s="188" t="s">
        <v>21</v>
      </c>
      <c r="E16" s="188"/>
      <c r="F16" s="188"/>
      <c r="G16" s="195">
        <f>'Госзадание 5,6'!F8</f>
        <v>12055750</v>
      </c>
      <c r="H16" s="19">
        <f>'Госзадание 5,6'!G16+'Иная 5,6'!G16+'Внебюджет 5,6'!G16</f>
        <v>0</v>
      </c>
      <c r="I16" s="19">
        <f>'Госзадание 5,6'!H16+'Иная 5,6'!H16+'Внебюджет 5,6'!H16</f>
        <v>0</v>
      </c>
      <c r="J16" s="19">
        <f>'Госзадание 5,6'!I16+'Иная 5,6'!I16+'Внебюджет 5,6'!I16</f>
        <v>0</v>
      </c>
      <c r="K16" s="19"/>
      <c r="L16" s="19"/>
      <c r="M16" s="19"/>
      <c r="N16" s="254"/>
    </row>
    <row r="17" spans="1:14" ht="25.5">
      <c r="A17" s="29" t="s">
        <v>136</v>
      </c>
      <c r="B17" s="28" t="s">
        <v>137</v>
      </c>
      <c r="C17" s="188" t="s">
        <v>138</v>
      </c>
      <c r="D17" s="188" t="s">
        <v>21</v>
      </c>
      <c r="E17" s="188"/>
      <c r="F17" s="188"/>
      <c r="G17" s="195">
        <f>G16</f>
        <v>12055750</v>
      </c>
      <c r="H17" s="19">
        <f>'Госзадание 5,6'!G17+'Иная 5,6'!G17+'Внебюджет 5,6'!G17</f>
        <v>0</v>
      </c>
      <c r="I17" s="19">
        <f>'Госзадание 5,6'!H17+'Иная 5,6'!H17+'Внебюджет 5,6'!H17</f>
        <v>0</v>
      </c>
      <c r="J17" s="19">
        <f>'Госзадание 5,6'!I17+'Иная 5,6'!I17+'Внебюджет 5,6'!I17</f>
        <v>0</v>
      </c>
      <c r="K17" s="19"/>
      <c r="L17" s="19"/>
      <c r="M17" s="19"/>
      <c r="N17" s="254"/>
    </row>
    <row r="18" spans="1:14" ht="15.75">
      <c r="A18" s="29" t="s">
        <v>139</v>
      </c>
      <c r="B18" s="28" t="s">
        <v>258</v>
      </c>
      <c r="C18" s="188" t="s">
        <v>140</v>
      </c>
      <c r="D18" s="188" t="s">
        <v>21</v>
      </c>
      <c r="E18" s="188"/>
      <c r="F18" s="188"/>
      <c r="G18" s="195">
        <f>'Госзадание 5,6'!F18+'Иная 5,6'!F18+'Внебюджет 5,6'!F18</f>
        <v>0</v>
      </c>
      <c r="H18" s="19">
        <f>'Госзадание 5,6'!G18+'Иная 5,6'!G18+'Внебюджет 5,6'!G18</f>
        <v>0</v>
      </c>
      <c r="I18" s="19">
        <f>'Госзадание 5,6'!H18+'Иная 5,6'!H18+'Внебюджет 5,6'!H18</f>
        <v>0</v>
      </c>
      <c r="J18" s="19">
        <f>'Госзадание 5,6'!I18+'Иная 5,6'!I18+'Внебюджет 5,6'!I18</f>
        <v>0</v>
      </c>
      <c r="K18" s="19"/>
      <c r="L18" s="19"/>
      <c r="M18" s="19"/>
      <c r="N18" s="254"/>
    </row>
    <row r="19" spans="1:14" ht="25.5">
      <c r="A19" s="29" t="s">
        <v>141</v>
      </c>
      <c r="B19" s="42" t="s">
        <v>142</v>
      </c>
      <c r="C19" s="188" t="s">
        <v>143</v>
      </c>
      <c r="D19" s="188" t="s">
        <v>21</v>
      </c>
      <c r="E19" s="188"/>
      <c r="F19" s="188"/>
      <c r="G19" s="195">
        <f>'Иная 5,6'!J8</f>
        <v>21713880</v>
      </c>
      <c r="H19" s="19">
        <f>'Госзадание 5,6'!G19+'Иная 5,6'!G19+'Внебюджет 5,6'!G19</f>
        <v>0</v>
      </c>
      <c r="I19" s="19">
        <f>'Госзадание 5,6'!H19+'Иная 5,6'!H19+'Внебюджет 5,6'!H19</f>
        <v>0</v>
      </c>
      <c r="J19" s="19">
        <f>'Госзадание 5,6'!I19+'Иная 5,6'!I19+'Внебюджет 5,6'!I19</f>
        <v>0</v>
      </c>
      <c r="K19" s="19"/>
      <c r="L19" s="19"/>
      <c r="M19" s="19"/>
      <c r="N19" s="254"/>
    </row>
    <row r="20" spans="1:14" ht="25.5">
      <c r="A20" s="29" t="s">
        <v>144</v>
      </c>
      <c r="B20" s="28" t="s">
        <v>137</v>
      </c>
      <c r="C20" s="188" t="s">
        <v>145</v>
      </c>
      <c r="D20" s="188" t="s">
        <v>21</v>
      </c>
      <c r="E20" s="188"/>
      <c r="F20" s="188"/>
      <c r="G20" s="195">
        <f>G19</f>
        <v>21713880</v>
      </c>
      <c r="H20" s="19">
        <f>'Госзадание 5,6'!G20+'Иная 5,6'!G21+'Внебюджет 5,6'!G21</f>
        <v>0</v>
      </c>
      <c r="I20" s="19">
        <f>'Госзадание 5,6'!H20+'Иная 5,6'!H21+'Внебюджет 5,6'!H21</f>
        <v>0</v>
      </c>
      <c r="J20" s="19">
        <f>'Госзадание 5,6'!I20+'Иная 5,6'!I21+'Внебюджет 5,6'!I21</f>
        <v>0</v>
      </c>
      <c r="K20" s="19"/>
      <c r="L20" s="19"/>
      <c r="M20" s="19"/>
      <c r="N20" s="254"/>
    </row>
    <row r="21" spans="1:14" ht="15.75">
      <c r="A21" s="29"/>
      <c r="B21" s="28" t="s">
        <v>414</v>
      </c>
      <c r="C21" s="188" t="s">
        <v>290</v>
      </c>
      <c r="D21" s="188" t="s">
        <v>21</v>
      </c>
      <c r="E21" s="188"/>
      <c r="F21" s="188"/>
      <c r="G21" s="195"/>
      <c r="H21" s="19"/>
      <c r="I21" s="19"/>
      <c r="J21" s="19"/>
      <c r="K21" s="19"/>
      <c r="L21" s="19"/>
      <c r="M21" s="19"/>
      <c r="N21" s="254"/>
    </row>
    <row r="22" spans="1:14" ht="15.75">
      <c r="A22" s="29" t="s">
        <v>146</v>
      </c>
      <c r="B22" s="28" t="s">
        <v>258</v>
      </c>
      <c r="C22" s="188" t="s">
        <v>147</v>
      </c>
      <c r="D22" s="188" t="s">
        <v>21</v>
      </c>
      <c r="E22" s="188"/>
      <c r="F22" s="188"/>
      <c r="G22" s="195">
        <v>0</v>
      </c>
      <c r="H22" s="19">
        <f>'Госзадание 5,6'!G22+'Иная 5,6'!G22+'Внебюджет 5,6'!G22</f>
        <v>0</v>
      </c>
      <c r="I22" s="19">
        <f>'Госзадание 5,6'!H22+'Иная 5,6'!H22+'Внебюджет 5,6'!H22</f>
        <v>0</v>
      </c>
      <c r="J22" s="19">
        <f>'Госзадание 5,6'!I22+'Иная 5,6'!I22+'Внебюджет 5,6'!I22</f>
        <v>0</v>
      </c>
      <c r="K22" s="19"/>
      <c r="L22" s="19"/>
      <c r="M22" s="19"/>
      <c r="N22" s="254"/>
    </row>
    <row r="23" spans="1:14" ht="28.5">
      <c r="A23" s="29" t="s">
        <v>148</v>
      </c>
      <c r="B23" s="42" t="s">
        <v>259</v>
      </c>
      <c r="C23" s="188" t="s">
        <v>149</v>
      </c>
      <c r="D23" s="188" t="s">
        <v>21</v>
      </c>
      <c r="E23" s="188"/>
      <c r="F23" s="188"/>
      <c r="G23" s="195">
        <f>'Госзадание 5,6'!F23+'Иная 5,6'!F23+'Внебюджет 5,6'!F23</f>
        <v>0</v>
      </c>
      <c r="H23" s="19">
        <f>'Госзадание 5,6'!G23+'Иная 5,6'!G23+'Внебюджет 5,6'!G23</f>
        <v>0</v>
      </c>
      <c r="I23" s="19">
        <f>'Госзадание 5,6'!H23+'Иная 5,6'!H23+'Внебюджет 5,6'!H23</f>
        <v>0</v>
      </c>
      <c r="J23" s="19">
        <f>'Госзадание 5,6'!I23+'Иная 5,6'!I23+'Внебюджет 5,6'!I23</f>
        <v>0</v>
      </c>
      <c r="K23" s="19"/>
      <c r="L23" s="19"/>
      <c r="M23" s="19"/>
      <c r="N23" s="254"/>
    </row>
    <row r="24" spans="1:14" ht="15.75">
      <c r="A24" s="29"/>
      <c r="B24" s="28" t="s">
        <v>414</v>
      </c>
      <c r="C24" s="188" t="s">
        <v>291</v>
      </c>
      <c r="D24" s="188" t="s">
        <v>21</v>
      </c>
      <c r="E24" s="188"/>
      <c r="F24" s="188"/>
      <c r="G24" s="195"/>
      <c r="H24" s="19"/>
      <c r="I24" s="19"/>
      <c r="J24" s="19"/>
      <c r="K24" s="19"/>
      <c r="L24" s="19"/>
      <c r="M24" s="19"/>
      <c r="N24" s="254"/>
    </row>
    <row r="25" spans="1:14" ht="15.75">
      <c r="A25" s="29"/>
      <c r="B25" s="28" t="s">
        <v>415</v>
      </c>
      <c r="C25" s="188" t="s">
        <v>412</v>
      </c>
      <c r="D25" s="188"/>
      <c r="E25" s="188"/>
      <c r="F25" s="188"/>
      <c r="G25" s="195"/>
      <c r="H25" s="19"/>
      <c r="I25" s="19"/>
      <c r="J25" s="19"/>
      <c r="K25" s="19"/>
      <c r="L25" s="19"/>
      <c r="M25" s="19"/>
      <c r="N25" s="254"/>
    </row>
    <row r="26" spans="1:14" ht="12.75">
      <c r="A26" s="29" t="s">
        <v>150</v>
      </c>
      <c r="B26" s="42" t="s">
        <v>151</v>
      </c>
      <c r="C26" s="188" t="s">
        <v>152</v>
      </c>
      <c r="D26" s="188" t="s">
        <v>21</v>
      </c>
      <c r="E26" s="188"/>
      <c r="F26" s="188"/>
      <c r="G26" s="195">
        <f>'Госзадание 5,6'!F25+'Иная 5,6'!F25+'Внебюджет 5,6'!F25</f>
        <v>0</v>
      </c>
      <c r="H26" s="19">
        <f>'Госзадание 5,6'!G25+'Иная 5,6'!G25+'Внебюджет 5,6'!G25</f>
        <v>0</v>
      </c>
      <c r="I26" s="19">
        <f>'Госзадание 5,6'!H25+'Иная 5,6'!H25+'Внебюджет 5,6'!H25</f>
        <v>0</v>
      </c>
      <c r="J26" s="19">
        <f>'Госзадание 5,6'!I25+'Иная 5,6'!I25+'Внебюджет 5,6'!I25</f>
        <v>0</v>
      </c>
      <c r="K26" s="19"/>
      <c r="L26" s="19"/>
      <c r="M26" s="19"/>
      <c r="N26" s="254"/>
    </row>
    <row r="27" spans="1:14" ht="25.5">
      <c r="A27" s="29" t="s">
        <v>153</v>
      </c>
      <c r="B27" s="28" t="s">
        <v>137</v>
      </c>
      <c r="C27" s="188" t="s">
        <v>154</v>
      </c>
      <c r="D27" s="188" t="s">
        <v>21</v>
      </c>
      <c r="E27" s="188"/>
      <c r="F27" s="188"/>
      <c r="G27" s="195">
        <f>'Госзадание 5,6'!F26+'Иная 5,6'!F26+'Внебюджет 5,6'!F26</f>
        <v>0</v>
      </c>
      <c r="H27" s="19">
        <f>'Госзадание 5,6'!G26+'Иная 5,6'!G26+'Внебюджет 5,6'!G26</f>
        <v>0</v>
      </c>
      <c r="I27" s="19">
        <f>'Госзадание 5,6'!H26+'Иная 5,6'!H26+'Внебюджет 5,6'!H26</f>
        <v>0</v>
      </c>
      <c r="J27" s="19">
        <f>'Госзадание 5,6'!I26+'Иная 5,6'!I26+'Внебюджет 5,6'!I26</f>
        <v>0</v>
      </c>
      <c r="K27" s="19"/>
      <c r="L27" s="19"/>
      <c r="M27" s="19"/>
      <c r="N27" s="254"/>
    </row>
    <row r="28" spans="1:14" ht="15.75">
      <c r="A28" s="29" t="s">
        <v>155</v>
      </c>
      <c r="B28" s="28" t="s">
        <v>258</v>
      </c>
      <c r="C28" s="188" t="s">
        <v>156</v>
      </c>
      <c r="D28" s="188" t="s">
        <v>21</v>
      </c>
      <c r="E28" s="188"/>
      <c r="F28" s="188"/>
      <c r="G28" s="195">
        <f>'Госзадание 5,6'!F27+'Иная 5,6'!F27+'Внебюджет 5,6'!F27</f>
        <v>0</v>
      </c>
      <c r="H28" s="19">
        <f>'Госзадание 5,6'!G27+'Иная 5,6'!G27+'Внебюджет 5,6'!G27</f>
        <v>0</v>
      </c>
      <c r="I28" s="19">
        <f>'Госзадание 5,6'!H27+'Иная 5,6'!H27+'Внебюджет 5,6'!H27</f>
        <v>0</v>
      </c>
      <c r="J28" s="19">
        <f>'Госзадание 5,6'!I27+'Иная 5,6'!I27+'Внебюджет 5,6'!I27</f>
        <v>0</v>
      </c>
      <c r="K28" s="19"/>
      <c r="L28" s="19"/>
      <c r="M28" s="19"/>
      <c r="N28" s="254"/>
    </row>
    <row r="29" spans="1:14" ht="12.75">
      <c r="A29" s="29" t="s">
        <v>157</v>
      </c>
      <c r="B29" s="42" t="s">
        <v>158</v>
      </c>
      <c r="C29" s="188" t="s">
        <v>159</v>
      </c>
      <c r="D29" s="188" t="s">
        <v>21</v>
      </c>
      <c r="E29" s="188"/>
      <c r="F29" s="188"/>
      <c r="G29" s="195">
        <f>G30+G33</f>
        <v>18142326.460000001</v>
      </c>
      <c r="H29" s="19">
        <f>'Госзадание 5,6'!G28+'Иная 5,6'!G28+'Внебюджет 5,6'!G28</f>
        <v>0</v>
      </c>
      <c r="I29" s="19">
        <f>'Госзадание 5,6'!H28+'Иная 5,6'!H28+'Внебюджет 5,6'!H28</f>
        <v>0</v>
      </c>
      <c r="J29" s="19">
        <f>'Госзадание 5,6'!I28+'Иная 5,6'!I28+'Внебюджет 5,6'!I28</f>
        <v>0</v>
      </c>
      <c r="K29" s="19"/>
      <c r="L29" s="19"/>
      <c r="M29" s="19"/>
      <c r="N29" s="254"/>
    </row>
    <row r="30" spans="1:14" ht="25.5">
      <c r="A30" s="29" t="s">
        <v>160</v>
      </c>
      <c r="B30" s="28" t="s">
        <v>137</v>
      </c>
      <c r="C30" s="188" t="s">
        <v>161</v>
      </c>
      <c r="D30" s="188" t="s">
        <v>21</v>
      </c>
      <c r="E30" s="188"/>
      <c r="F30" s="188"/>
      <c r="G30" s="195">
        <f>'Внебюджет 5,6'!F29</f>
        <v>0</v>
      </c>
      <c r="H30" s="19">
        <f>'Госзадание 5,6'!G29+'Иная 5,6'!G29+'Внебюджет 5,6'!G29</f>
        <v>0</v>
      </c>
      <c r="I30" s="19">
        <f>'Госзадание 5,6'!H29+'Иная 5,6'!H29+'Внебюджет 5,6'!H29</f>
        <v>0</v>
      </c>
      <c r="J30" s="19">
        <f>'Госзадание 5,6'!I29+'Иная 5,6'!I29+'Внебюджет 5,6'!I29</f>
        <v>0</v>
      </c>
      <c r="K30" s="19"/>
      <c r="L30" s="19"/>
      <c r="M30" s="19"/>
      <c r="N30" s="254"/>
    </row>
    <row r="31" spans="1:14" ht="15.75">
      <c r="A31" s="29"/>
      <c r="B31" s="28" t="s">
        <v>414</v>
      </c>
      <c r="C31" s="188" t="s">
        <v>292</v>
      </c>
      <c r="D31" s="188" t="s">
        <v>21</v>
      </c>
      <c r="E31" s="188"/>
      <c r="F31" s="188"/>
      <c r="G31" s="195"/>
      <c r="H31" s="19"/>
      <c r="I31" s="19"/>
      <c r="J31" s="19"/>
      <c r="K31" s="19"/>
      <c r="L31" s="19"/>
      <c r="M31" s="19"/>
      <c r="N31" s="254"/>
    </row>
    <row r="32" spans="1:14" ht="15.75">
      <c r="A32" s="29"/>
      <c r="B32" s="28" t="s">
        <v>415</v>
      </c>
      <c r="C32" s="188" t="s">
        <v>413</v>
      </c>
      <c r="D32" s="188" t="s">
        <v>21</v>
      </c>
      <c r="E32" s="188"/>
      <c r="F32" s="188"/>
      <c r="G32" s="195"/>
      <c r="H32" s="19"/>
      <c r="I32" s="19"/>
      <c r="J32" s="19"/>
      <c r="K32" s="19"/>
      <c r="L32" s="19"/>
      <c r="M32" s="19"/>
      <c r="N32" s="254"/>
    </row>
    <row r="33" spans="1:14" ht="12.75">
      <c r="A33" s="29" t="s">
        <v>162</v>
      </c>
      <c r="B33" s="28" t="s">
        <v>163</v>
      </c>
      <c r="C33" s="188" t="s">
        <v>164</v>
      </c>
      <c r="D33" s="188"/>
      <c r="E33" s="188"/>
      <c r="F33" s="188"/>
      <c r="G33" s="195">
        <f>'Госзадание 5,6'!F31+'Иная 5,6'!F31+'Внебюджет 5,6'!F31</f>
        <v>18142326.460000001</v>
      </c>
      <c r="H33" s="19">
        <f>'Госзадание 5,6'!G31+'Иная 5,6'!G31+'Внебюджет 5,6'!G31</f>
        <v>0</v>
      </c>
      <c r="I33" s="19">
        <f>'Госзадание 5,6'!H31+'Иная 5,6'!H31+'Внебюджет 5,6'!H31</f>
        <v>0</v>
      </c>
      <c r="J33" s="19">
        <f>'Госзадание 5,6'!I31+'Иная 5,6'!I31+'Внебюджет 5,6'!I31</f>
        <v>0</v>
      </c>
      <c r="K33" s="19"/>
      <c r="L33" s="19"/>
      <c r="M33" s="19"/>
      <c r="N33" s="254"/>
    </row>
    <row r="34" spans="1:14" s="48" customFormat="1" ht="41.25">
      <c r="A34" s="32" t="s">
        <v>8</v>
      </c>
      <c r="B34" s="253" t="s">
        <v>399</v>
      </c>
      <c r="C34" s="189" t="s">
        <v>165</v>
      </c>
      <c r="D34" s="189"/>
      <c r="E34" s="189"/>
      <c r="F34" s="189"/>
      <c r="G34" s="252">
        <f>'Госзадание 5,6'!F32+'Иная 5,6'!F32+'Внебюджет 5,6'!F15</f>
        <v>33769630</v>
      </c>
      <c r="H34" s="73">
        <f>'Госзадание 5,6'!G32+'Иная 5,6'!G32+'Внебюджет 5,6'!G32</f>
        <v>0</v>
      </c>
      <c r="I34" s="73">
        <f>'Госзадание 5,6'!H32+'Иная 5,6'!H32+'Внебюджет 5,6'!H32</f>
        <v>0</v>
      </c>
      <c r="J34" s="73">
        <f>'Госзадание 5,6'!I32+'Иная 5,6'!I32+'Внебюджет 5,6'!I32</f>
        <v>0</v>
      </c>
      <c r="K34" s="73"/>
      <c r="L34" s="73"/>
      <c r="M34" s="73"/>
      <c r="N34" s="255"/>
    </row>
    <row r="35" spans="1:14" ht="12.75">
      <c r="A35" s="51"/>
      <c r="B35" s="43" t="s">
        <v>166</v>
      </c>
      <c r="C35" s="188" t="s">
        <v>167</v>
      </c>
      <c r="D35" s="188"/>
      <c r="E35" s="188"/>
      <c r="F35" s="188"/>
      <c r="G35" s="195">
        <f>G34</f>
        <v>33769630</v>
      </c>
      <c r="H35" s="19">
        <f>'Госзадание 5,6'!G33+'Иная 5,6'!G33+'Внебюджет 5,6'!G33</f>
        <v>0</v>
      </c>
      <c r="I35" s="19">
        <f>'Госзадание 5,6'!H33+'Иная 5,6'!H33+'Внебюджет 5,6'!H33</f>
        <v>0</v>
      </c>
      <c r="J35" s="19">
        <f>'Госзадание 5,6'!I33+'Иная 5,6'!I33+'Внебюджет 5,6'!I33</f>
        <v>0</v>
      </c>
      <c r="K35" s="19"/>
      <c r="L35" s="19"/>
      <c r="M35" s="19"/>
      <c r="N35" s="254"/>
    </row>
    <row r="36" spans="1:14" s="48" customFormat="1" ht="38.25">
      <c r="A36" s="32" t="s">
        <v>9</v>
      </c>
      <c r="B36" s="253" t="s">
        <v>168</v>
      </c>
      <c r="C36" s="189" t="s">
        <v>169</v>
      </c>
      <c r="D36" s="189"/>
      <c r="E36" s="189"/>
      <c r="F36" s="189"/>
      <c r="G36" s="252">
        <f>G37</f>
        <v>18142326.460000001</v>
      </c>
      <c r="H36" s="73">
        <f>'Госзадание 5,6'!G34+'Иная 5,6'!G34+'Внебюджет 5,6'!G34</f>
        <v>0</v>
      </c>
      <c r="I36" s="73">
        <f>'Госзадание 5,6'!H34+'Иная 5,6'!H34+'Внебюджет 5,6'!H34</f>
        <v>0</v>
      </c>
      <c r="J36" s="73">
        <f>'Госзадание 5,6'!I34+'Иная 5,6'!I34+'Внебюджет 5,6'!I34</f>
        <v>0</v>
      </c>
      <c r="K36" s="73"/>
      <c r="L36" s="73"/>
      <c r="M36" s="73"/>
      <c r="N36" s="255"/>
    </row>
    <row r="37" spans="1:14" ht="12.75">
      <c r="A37" s="51"/>
      <c r="B37" s="43" t="s">
        <v>166</v>
      </c>
      <c r="C37" s="188" t="s">
        <v>170</v>
      </c>
      <c r="D37" s="188"/>
      <c r="E37" s="188"/>
      <c r="F37" s="188"/>
      <c r="G37" s="195">
        <f>'Внебюджет 5,6'!F34</f>
        <v>18142326.460000001</v>
      </c>
      <c r="H37" s="19">
        <f>'Госзадание 5,6'!G35+'Иная 5,6'!G35+'Внебюджет 5,6'!G35</f>
        <v>0</v>
      </c>
      <c r="I37" s="19">
        <f>'Госзадание 5,6'!H35+'Иная 5,6'!H35+'Внебюджет 5,6'!H35</f>
        <v>0</v>
      </c>
      <c r="J37" s="19">
        <f>'Госзадание 5,6'!I35+'Иная 5,6'!I35+'Внебюджет 5,6'!I35</f>
        <v>0</v>
      </c>
      <c r="K37" s="19"/>
      <c r="L37" s="19"/>
      <c r="M37" s="19"/>
      <c r="N37" s="254"/>
    </row>
    <row r="38" spans="1:14" ht="2.25" customHeight="1"/>
    <row r="39" spans="1:14" ht="20.25" customHeight="1">
      <c r="B39" s="63" t="s">
        <v>237</v>
      </c>
      <c r="C39" s="323" t="s">
        <v>359</v>
      </c>
      <c r="D39" s="323"/>
      <c r="G39" s="198" t="s">
        <v>360</v>
      </c>
      <c r="H39" s="364" t="s">
        <v>193</v>
      </c>
      <c r="I39" s="364"/>
      <c r="J39" s="26"/>
      <c r="K39" s="262"/>
      <c r="L39" s="262"/>
      <c r="M39" s="262"/>
      <c r="N39" s="262"/>
    </row>
    <row r="40" spans="1:14" ht="9.75" customHeight="1">
      <c r="B40" s="63"/>
      <c r="C40" s="365" t="s">
        <v>171</v>
      </c>
      <c r="D40" s="365"/>
      <c r="G40" s="52" t="s">
        <v>15</v>
      </c>
      <c r="H40" s="365" t="s">
        <v>16</v>
      </c>
      <c r="I40" s="365"/>
      <c r="J40" s="53"/>
      <c r="K40" s="53"/>
      <c r="L40" s="53"/>
      <c r="M40" s="53"/>
      <c r="N40" s="53"/>
    </row>
    <row r="41" spans="1:14" ht="12.75">
      <c r="B41" s="366" t="s">
        <v>482</v>
      </c>
      <c r="C41" s="366"/>
    </row>
    <row r="44" spans="1:14" s="56" customFormat="1" ht="24.75" customHeight="1">
      <c r="A44" s="333" t="s">
        <v>293</v>
      </c>
      <c r="B44" s="333"/>
      <c r="C44" s="333"/>
      <c r="D44" s="333"/>
      <c r="E44" s="333"/>
      <c r="F44" s="333"/>
      <c r="G44" s="333"/>
      <c r="H44" s="333"/>
      <c r="I44" s="333"/>
      <c r="J44" s="333"/>
      <c r="K44" s="258"/>
      <c r="L44" s="258"/>
      <c r="M44" s="258"/>
      <c r="N44" s="258"/>
    </row>
    <row r="45" spans="1:14" s="47" customFormat="1" ht="56.25" customHeight="1">
      <c r="A45" s="333" t="s">
        <v>294</v>
      </c>
      <c r="B45" s="333"/>
      <c r="C45" s="333"/>
      <c r="D45" s="333"/>
      <c r="E45" s="333"/>
      <c r="F45" s="333"/>
      <c r="G45" s="333"/>
      <c r="H45" s="333"/>
      <c r="I45" s="333"/>
      <c r="J45" s="333"/>
      <c r="K45" s="258"/>
      <c r="L45" s="258"/>
      <c r="M45" s="258"/>
      <c r="N45" s="258"/>
    </row>
    <row r="46" spans="1:14" s="47" customFormat="1" ht="10.5" customHeight="1">
      <c r="A46" s="367" t="s">
        <v>186</v>
      </c>
      <c r="B46" s="368"/>
      <c r="C46" s="368"/>
      <c r="D46" s="368"/>
      <c r="E46" s="368"/>
      <c r="F46" s="368"/>
      <c r="G46" s="368"/>
      <c r="H46" s="368"/>
      <c r="I46" s="368"/>
      <c r="J46" s="368"/>
      <c r="K46" s="260"/>
      <c r="L46" s="260"/>
      <c r="M46" s="260"/>
      <c r="N46" s="260"/>
    </row>
    <row r="47" spans="1:14" s="47" customFormat="1" ht="10.5">
      <c r="A47" s="329" t="s">
        <v>187</v>
      </c>
      <c r="B47" s="329"/>
      <c r="C47" s="329"/>
      <c r="D47" s="329"/>
      <c r="E47" s="329"/>
      <c r="F47" s="329"/>
      <c r="G47" s="329"/>
      <c r="H47" s="329"/>
      <c r="I47" s="329"/>
      <c r="J47" s="329"/>
      <c r="K47" s="256"/>
      <c r="L47" s="256"/>
      <c r="M47" s="256"/>
      <c r="N47" s="256"/>
    </row>
    <row r="48" spans="1:14" s="47" customFormat="1" ht="10.5">
      <c r="A48" s="46" t="s">
        <v>188</v>
      </c>
      <c r="C48" s="56"/>
      <c r="D48" s="56"/>
      <c r="E48" s="56"/>
      <c r="F48" s="56"/>
      <c r="G48" s="56"/>
      <c r="H48" s="56"/>
      <c r="I48" s="56"/>
      <c r="J48" s="56"/>
      <c r="K48" s="56"/>
      <c r="L48" s="56"/>
      <c r="M48" s="56"/>
      <c r="N48" s="56"/>
    </row>
    <row r="49" spans="1:14" s="47" customFormat="1" ht="10.5">
      <c r="A49" s="46" t="s">
        <v>189</v>
      </c>
      <c r="C49" s="56"/>
      <c r="D49" s="56"/>
      <c r="E49" s="56"/>
      <c r="F49" s="56"/>
      <c r="G49" s="56"/>
      <c r="H49" s="56"/>
      <c r="I49" s="56"/>
      <c r="J49" s="56"/>
      <c r="K49" s="56"/>
      <c r="L49" s="56"/>
      <c r="M49" s="56"/>
      <c r="N49" s="56"/>
    </row>
    <row r="50" spans="1:14" s="47" customFormat="1" ht="10.5" customHeight="1">
      <c r="A50" s="46" t="s">
        <v>190</v>
      </c>
      <c r="C50" s="56"/>
      <c r="D50" s="56"/>
      <c r="E50" s="56"/>
      <c r="F50" s="56"/>
      <c r="G50" s="56"/>
      <c r="H50" s="56"/>
      <c r="I50" s="56"/>
      <c r="J50" s="56"/>
      <c r="K50" s="56"/>
      <c r="L50" s="56"/>
      <c r="M50" s="56"/>
      <c r="N50" s="56"/>
    </row>
    <row r="51" spans="1:14">
      <c r="A51" s="329" t="s">
        <v>191</v>
      </c>
      <c r="B51" s="363"/>
      <c r="C51" s="363"/>
      <c r="D51" s="363"/>
      <c r="E51" s="363"/>
      <c r="F51" s="363"/>
      <c r="G51" s="363"/>
      <c r="H51" s="363"/>
      <c r="I51" s="363"/>
      <c r="J51" s="363"/>
      <c r="K51" s="259"/>
      <c r="L51" s="259"/>
      <c r="M51" s="259"/>
      <c r="N51" s="259"/>
    </row>
  </sheetData>
  <mergeCells count="19">
    <mergeCell ref="J4:J5"/>
    <mergeCell ref="B1:J1"/>
    <mergeCell ref="A3:A5"/>
    <mergeCell ref="B3:B5"/>
    <mergeCell ref="C3:C5"/>
    <mergeCell ref="D3:D5"/>
    <mergeCell ref="E3:E5"/>
    <mergeCell ref="F3:F5"/>
    <mergeCell ref="G3:M3"/>
    <mergeCell ref="A47:J47"/>
    <mergeCell ref="A51:J51"/>
    <mergeCell ref="H39:I39"/>
    <mergeCell ref="C39:D39"/>
    <mergeCell ref="C40:D40"/>
    <mergeCell ref="B41:C41"/>
    <mergeCell ref="A44:J44"/>
    <mergeCell ref="A45:J45"/>
    <mergeCell ref="A46:J46"/>
    <mergeCell ref="H40:I40"/>
  </mergeCells>
  <pageMargins left="0.59055118110236227" right="0.51181102362204722" top="0.78740157480314965" bottom="0.31496062992125984" header="0.19685039370078741" footer="0.19685039370078741"/>
  <pageSetup paperSize="9" scale="61" orientation="portrait" r:id="rId1"/>
  <headerFooter alignWithMargins="0">
    <oddHeader xml:space="preserve">&amp;R&amp;"Times New Roman,обычный"&amp;7
</oddHeader>
  </headerFooter>
</worksheet>
</file>

<file path=xl/worksheets/sheet6.xml><?xml version="1.0" encoding="utf-8"?>
<worksheet xmlns="http://schemas.openxmlformats.org/spreadsheetml/2006/main" xmlns:r="http://schemas.openxmlformats.org/officeDocument/2006/relationships">
  <sheetPr>
    <tabColor theme="9" tint="0.39997558519241921"/>
  </sheetPr>
  <dimension ref="A1:DX52"/>
  <sheetViews>
    <sheetView topLeftCell="A13" zoomScale="95" zoomScaleNormal="95" zoomScaleSheetLayoutView="70" workbookViewId="0">
      <selection activeCell="N34" sqref="N34"/>
    </sheetView>
  </sheetViews>
  <sheetFormatPr defaultColWidth="0.85546875" defaultRowHeight="11.25"/>
  <cols>
    <col min="1" max="1" width="8.7109375" style="27" customWidth="1"/>
    <col min="2" max="2" width="63.42578125" style="27" bestFit="1" customWidth="1"/>
    <col min="3" max="3" width="8.7109375" style="27" customWidth="1"/>
    <col min="4" max="4" width="6.5703125" style="27" customWidth="1"/>
    <col min="5" max="5" width="13.42578125" style="27" customWidth="1"/>
    <col min="6" max="6" width="13.28515625" style="48" customWidth="1"/>
    <col min="7" max="7" width="9.85546875" style="48" hidden="1" customWidth="1"/>
    <col min="8" max="8" width="10.85546875" style="48" hidden="1" customWidth="1"/>
    <col min="9" max="9" width="12.42578125" style="48" hidden="1" customWidth="1"/>
    <col min="10" max="10" width="17.5703125" style="27" customWidth="1"/>
    <col min="11" max="11" width="9.85546875" style="27" hidden="1" customWidth="1"/>
    <col min="12" max="12" width="10.85546875" style="27" hidden="1" customWidth="1"/>
    <col min="13" max="13" width="12.42578125" style="27" hidden="1" customWidth="1"/>
    <col min="14" max="15" width="15.140625" style="27" customWidth="1"/>
    <col min="16" max="16" width="9.85546875" style="25" hidden="1" customWidth="1"/>
    <col min="17" max="17" width="10.85546875" style="25" hidden="1" customWidth="1"/>
    <col min="18" max="18" width="7.28515625" style="25" hidden="1" customWidth="1"/>
    <col min="19" max="128" width="0.85546875" style="25"/>
    <col min="129" max="16384" width="0.85546875" style="3"/>
  </cols>
  <sheetData>
    <row r="1" spans="1:18" ht="12.75">
      <c r="A1" s="324" t="s">
        <v>230</v>
      </c>
      <c r="B1" s="324"/>
      <c r="C1" s="324"/>
      <c r="D1" s="324"/>
      <c r="E1" s="324"/>
      <c r="F1" s="324"/>
      <c r="G1" s="324"/>
      <c r="H1" s="324"/>
      <c r="I1" s="324"/>
      <c r="J1" s="324"/>
      <c r="K1" s="324"/>
      <c r="L1" s="324"/>
      <c r="M1" s="324"/>
      <c r="N1" s="324"/>
      <c r="O1" s="324"/>
      <c r="P1" s="66"/>
      <c r="Q1" s="66"/>
      <c r="R1" s="66"/>
    </row>
    <row r="2" spans="1:18" s="7" customFormat="1" ht="13.5" customHeight="1">
      <c r="A2" s="324" t="s">
        <v>300</v>
      </c>
      <c r="B2" s="324"/>
      <c r="C2" s="324"/>
      <c r="D2" s="324"/>
      <c r="E2" s="324"/>
      <c r="F2" s="324"/>
      <c r="G2" s="324"/>
      <c r="H2" s="324"/>
      <c r="I2" s="324"/>
      <c r="J2" s="324"/>
      <c r="K2" s="324"/>
      <c r="L2" s="324"/>
      <c r="M2" s="324"/>
      <c r="N2" s="324"/>
      <c r="O2" s="324"/>
      <c r="P2" s="72"/>
      <c r="Q2" s="72"/>
      <c r="R2" s="72"/>
    </row>
    <row r="3" spans="1:18" ht="13.5" thickBot="1">
      <c r="A3" s="63"/>
      <c r="B3" s="63"/>
      <c r="C3" s="63"/>
      <c r="D3" s="63"/>
      <c r="E3" s="63"/>
      <c r="F3" s="64"/>
      <c r="G3" s="64"/>
      <c r="H3" s="64"/>
      <c r="I3" s="64"/>
      <c r="J3" s="63"/>
      <c r="K3" s="63"/>
      <c r="L3" s="63"/>
      <c r="M3" s="63"/>
      <c r="N3" s="63"/>
      <c r="O3" s="63"/>
      <c r="P3" s="66"/>
      <c r="Q3" s="66"/>
      <c r="R3" s="66"/>
    </row>
    <row r="4" spans="1:18" ht="11.25" customHeight="1">
      <c r="A4" s="386" t="s">
        <v>118</v>
      </c>
      <c r="B4" s="360" t="s">
        <v>0</v>
      </c>
      <c r="C4" s="339" t="s">
        <v>119</v>
      </c>
      <c r="D4" s="339" t="s">
        <v>120</v>
      </c>
      <c r="E4" s="339" t="s">
        <v>299</v>
      </c>
      <c r="F4" s="331" t="s">
        <v>6</v>
      </c>
      <c r="G4" s="331"/>
      <c r="H4" s="331"/>
      <c r="I4" s="319"/>
      <c r="J4" s="388" t="s">
        <v>473</v>
      </c>
      <c r="K4" s="389"/>
      <c r="L4" s="389"/>
      <c r="M4" s="390"/>
      <c r="N4" s="297" t="s">
        <v>468</v>
      </c>
      <c r="O4" s="388" t="s">
        <v>497</v>
      </c>
      <c r="P4" s="389"/>
      <c r="Q4" s="389"/>
      <c r="R4" s="390"/>
    </row>
    <row r="5" spans="1:18" ht="11.25" customHeight="1">
      <c r="A5" s="387"/>
      <c r="B5" s="309"/>
      <c r="C5" s="310"/>
      <c r="D5" s="310"/>
      <c r="E5" s="310"/>
      <c r="F5" s="73" t="s">
        <v>436</v>
      </c>
      <c r="G5" s="73" t="s">
        <v>296</v>
      </c>
      <c r="H5" s="73" t="s">
        <v>296</v>
      </c>
      <c r="I5" s="340" t="s">
        <v>5</v>
      </c>
      <c r="J5" s="287" t="s">
        <v>492</v>
      </c>
      <c r="K5" s="19" t="s">
        <v>297</v>
      </c>
      <c r="L5" s="19" t="s">
        <v>297</v>
      </c>
      <c r="M5" s="362" t="s">
        <v>5</v>
      </c>
      <c r="N5" s="287" t="s">
        <v>436</v>
      </c>
      <c r="O5" s="287" t="s">
        <v>436</v>
      </c>
      <c r="P5" s="129" t="s">
        <v>297</v>
      </c>
      <c r="Q5" s="129" t="s">
        <v>297</v>
      </c>
      <c r="R5" s="353" t="s">
        <v>5</v>
      </c>
    </row>
    <row r="6" spans="1:18" ht="39" customHeight="1">
      <c r="A6" s="387"/>
      <c r="B6" s="309"/>
      <c r="C6" s="310"/>
      <c r="D6" s="310"/>
      <c r="E6" s="310"/>
      <c r="F6" s="74" t="s">
        <v>121</v>
      </c>
      <c r="G6" s="74" t="s">
        <v>122</v>
      </c>
      <c r="H6" s="74" t="s">
        <v>123</v>
      </c>
      <c r="I6" s="340"/>
      <c r="J6" s="132" t="s">
        <v>121</v>
      </c>
      <c r="K6" s="76" t="s">
        <v>122</v>
      </c>
      <c r="L6" s="76" t="s">
        <v>123</v>
      </c>
      <c r="M6" s="362"/>
      <c r="N6" s="132" t="s">
        <v>121</v>
      </c>
      <c r="O6" s="132" t="s">
        <v>121</v>
      </c>
      <c r="P6" s="130" t="s">
        <v>122</v>
      </c>
      <c r="Q6" s="130" t="s">
        <v>123</v>
      </c>
      <c r="R6" s="353"/>
    </row>
    <row r="7" spans="1:18" ht="13.5" thickBot="1">
      <c r="A7" s="139" t="s">
        <v>7</v>
      </c>
      <c r="B7" s="38" t="s">
        <v>8</v>
      </c>
      <c r="C7" s="38" t="s">
        <v>9</v>
      </c>
      <c r="D7" s="38" t="s">
        <v>10</v>
      </c>
      <c r="E7" s="38" t="s">
        <v>283</v>
      </c>
      <c r="F7" s="75" t="s">
        <v>11</v>
      </c>
      <c r="G7" s="75" t="s">
        <v>12</v>
      </c>
      <c r="H7" s="75" t="s">
        <v>13</v>
      </c>
      <c r="I7" s="85" t="s">
        <v>14</v>
      </c>
      <c r="J7" s="133" t="s">
        <v>11</v>
      </c>
      <c r="K7" s="88" t="s">
        <v>12</v>
      </c>
      <c r="L7" s="88" t="s">
        <v>13</v>
      </c>
      <c r="M7" s="134" t="s">
        <v>14</v>
      </c>
      <c r="N7" s="133" t="s">
        <v>11</v>
      </c>
      <c r="O7" s="133" t="s">
        <v>11</v>
      </c>
      <c r="P7" s="131" t="s">
        <v>12</v>
      </c>
      <c r="Q7" s="131" t="s">
        <v>13</v>
      </c>
      <c r="R7" s="125" t="s">
        <v>14</v>
      </c>
    </row>
    <row r="8" spans="1:18" ht="12.75" customHeight="1">
      <c r="A8" s="140">
        <v>1</v>
      </c>
      <c r="B8" s="40" t="s">
        <v>253</v>
      </c>
      <c r="C8" s="32" t="s">
        <v>124</v>
      </c>
      <c r="D8" s="29" t="s">
        <v>21</v>
      </c>
      <c r="E8" s="32"/>
      <c r="F8" s="71">
        <f>J8+N8+O8</f>
        <v>12055750</v>
      </c>
      <c r="G8" s="71">
        <f t="shared" ref="G8:I11" si="0">K8+P8</f>
        <v>0</v>
      </c>
      <c r="H8" s="71">
        <f t="shared" si="0"/>
        <v>0</v>
      </c>
      <c r="I8" s="84">
        <f t="shared" si="0"/>
        <v>0</v>
      </c>
      <c r="J8" s="94">
        <f>Госзадание!I65</f>
        <v>11230080</v>
      </c>
      <c r="K8" s="95"/>
      <c r="L8" s="95"/>
      <c r="M8" s="96"/>
      <c r="N8" s="94">
        <f>Госзадание!M65</f>
        <v>325670</v>
      </c>
      <c r="O8" s="94">
        <f>Госзадание!Q65</f>
        <v>500000</v>
      </c>
      <c r="P8" s="138"/>
      <c r="Q8" s="138"/>
      <c r="R8" s="79"/>
    </row>
    <row r="9" spans="1:18" ht="90" customHeight="1">
      <c r="A9" s="141" t="s">
        <v>125</v>
      </c>
      <c r="B9" s="41" t="s">
        <v>254</v>
      </c>
      <c r="C9" s="29" t="s">
        <v>126</v>
      </c>
      <c r="D9" s="29" t="s">
        <v>21</v>
      </c>
      <c r="E9" s="29"/>
      <c r="F9" s="71">
        <f>J9+O9</f>
        <v>0</v>
      </c>
      <c r="G9" s="71">
        <f t="shared" si="0"/>
        <v>0</v>
      </c>
      <c r="H9" s="71">
        <f t="shared" si="0"/>
        <v>0</v>
      </c>
      <c r="I9" s="84">
        <f t="shared" si="0"/>
        <v>0</v>
      </c>
      <c r="J9" s="97"/>
      <c r="K9" s="78"/>
      <c r="L9" s="78"/>
      <c r="M9" s="98"/>
      <c r="N9" s="97"/>
      <c r="O9" s="97"/>
      <c r="P9" s="126"/>
      <c r="Q9" s="126"/>
      <c r="R9" s="81"/>
    </row>
    <row r="10" spans="1:18" ht="41.25">
      <c r="A10" s="141" t="s">
        <v>127</v>
      </c>
      <c r="B10" s="41" t="s">
        <v>255</v>
      </c>
      <c r="C10" s="29" t="s">
        <v>128</v>
      </c>
      <c r="D10" s="29" t="s">
        <v>21</v>
      </c>
      <c r="E10" s="29"/>
      <c r="F10" s="71">
        <f>J10+O10</f>
        <v>0</v>
      </c>
      <c r="G10" s="71">
        <f t="shared" si="0"/>
        <v>0</v>
      </c>
      <c r="H10" s="71">
        <f t="shared" si="0"/>
        <v>0</v>
      </c>
      <c r="I10" s="84">
        <f t="shared" si="0"/>
        <v>0</v>
      </c>
      <c r="J10" s="97"/>
      <c r="K10" s="78"/>
      <c r="L10" s="78"/>
      <c r="M10" s="98"/>
      <c r="N10" s="97"/>
      <c r="O10" s="97"/>
      <c r="P10" s="126"/>
      <c r="Q10" s="126"/>
      <c r="R10" s="81"/>
    </row>
    <row r="11" spans="1:18" ht="41.25">
      <c r="A11" s="141" t="s">
        <v>129</v>
      </c>
      <c r="B11" s="41" t="s">
        <v>256</v>
      </c>
      <c r="C11" s="29" t="s">
        <v>131</v>
      </c>
      <c r="D11" s="29" t="s">
        <v>21</v>
      </c>
      <c r="E11" s="29"/>
      <c r="F11" s="71">
        <f>J11+O11</f>
        <v>0</v>
      </c>
      <c r="G11" s="71">
        <f t="shared" si="0"/>
        <v>0</v>
      </c>
      <c r="H11" s="71">
        <f t="shared" si="0"/>
        <v>0</v>
      </c>
      <c r="I11" s="84">
        <f t="shared" si="0"/>
        <v>0</v>
      </c>
      <c r="J11" s="97"/>
      <c r="K11" s="78"/>
      <c r="L11" s="78"/>
      <c r="M11" s="98"/>
      <c r="N11" s="97"/>
      <c r="O11" s="97"/>
      <c r="P11" s="126"/>
      <c r="Q11" s="126"/>
      <c r="R11" s="81"/>
    </row>
    <row r="12" spans="1:18" ht="24" customHeight="1">
      <c r="A12" s="141" t="s">
        <v>284</v>
      </c>
      <c r="B12" s="28" t="s">
        <v>137</v>
      </c>
      <c r="C12" s="29" t="s">
        <v>285</v>
      </c>
      <c r="D12" s="29" t="s">
        <v>21</v>
      </c>
      <c r="E12" s="29"/>
      <c r="F12" s="71"/>
      <c r="G12" s="71"/>
      <c r="H12" s="71"/>
      <c r="I12" s="84"/>
      <c r="J12" s="97"/>
      <c r="K12" s="78"/>
      <c r="L12" s="78"/>
      <c r="M12" s="98"/>
      <c r="N12" s="97"/>
      <c r="O12" s="97"/>
      <c r="P12" s="126"/>
      <c r="Q12" s="126"/>
      <c r="R12" s="81"/>
    </row>
    <row r="13" spans="1:18" ht="15.75">
      <c r="A13" s="141"/>
      <c r="B13" s="28" t="s">
        <v>286</v>
      </c>
      <c r="C13" s="29" t="s">
        <v>287</v>
      </c>
      <c r="D13" s="29"/>
      <c r="E13" s="29"/>
      <c r="F13" s="71"/>
      <c r="G13" s="71"/>
      <c r="H13" s="71"/>
      <c r="I13" s="84"/>
      <c r="J13" s="97"/>
      <c r="K13" s="78"/>
      <c r="L13" s="78"/>
      <c r="M13" s="98"/>
      <c r="N13" s="97"/>
      <c r="O13" s="97"/>
      <c r="P13" s="126"/>
      <c r="Q13" s="126"/>
      <c r="R13" s="81"/>
    </row>
    <row r="14" spans="1:18" ht="15.75">
      <c r="A14" s="141" t="s">
        <v>288</v>
      </c>
      <c r="B14" s="28" t="s">
        <v>258</v>
      </c>
      <c r="C14" s="29" t="s">
        <v>289</v>
      </c>
      <c r="D14" s="29" t="s">
        <v>21</v>
      </c>
      <c r="E14" s="29"/>
      <c r="F14" s="71"/>
      <c r="G14" s="71"/>
      <c r="H14" s="71"/>
      <c r="I14" s="84"/>
      <c r="J14" s="97"/>
      <c r="K14" s="78"/>
      <c r="L14" s="78"/>
      <c r="M14" s="98"/>
      <c r="N14" s="97"/>
      <c r="O14" s="97"/>
      <c r="P14" s="126"/>
      <c r="Q14" s="126"/>
      <c r="R14" s="81"/>
    </row>
    <row r="15" spans="1:18" ht="41.25">
      <c r="A15" s="141" t="s">
        <v>130</v>
      </c>
      <c r="B15" s="41" t="s">
        <v>257</v>
      </c>
      <c r="C15" s="29" t="s">
        <v>132</v>
      </c>
      <c r="D15" s="29" t="s">
        <v>21</v>
      </c>
      <c r="E15" s="29"/>
      <c r="F15" s="71">
        <f>J15+N15+O15</f>
        <v>12055750</v>
      </c>
      <c r="G15" s="71">
        <f t="shared" ref="G15:G27" si="1">K15+P15</f>
        <v>0</v>
      </c>
      <c r="H15" s="71">
        <f t="shared" ref="H15:H27" si="2">L15+Q15</f>
        <v>0</v>
      </c>
      <c r="I15" s="84">
        <f t="shared" ref="I15:I27" si="3">M15+R15</f>
        <v>0</v>
      </c>
      <c r="J15" s="97">
        <f>J8</f>
        <v>11230080</v>
      </c>
      <c r="K15" s="78"/>
      <c r="L15" s="78"/>
      <c r="M15" s="98"/>
      <c r="N15" s="97">
        <f>N8</f>
        <v>325670</v>
      </c>
      <c r="O15" s="97">
        <f>O8</f>
        <v>500000</v>
      </c>
      <c r="P15" s="126"/>
      <c r="Q15" s="126"/>
      <c r="R15" s="81"/>
    </row>
    <row r="16" spans="1:18" ht="38.25">
      <c r="A16" s="141" t="s">
        <v>133</v>
      </c>
      <c r="B16" s="42" t="s">
        <v>135</v>
      </c>
      <c r="C16" s="29" t="s">
        <v>134</v>
      </c>
      <c r="D16" s="29" t="s">
        <v>21</v>
      </c>
      <c r="E16" s="29"/>
      <c r="F16" s="71">
        <f t="shared" ref="F16:F17" si="4">J16+N16+O16</f>
        <v>12055750</v>
      </c>
      <c r="G16" s="71">
        <f t="shared" si="1"/>
        <v>0</v>
      </c>
      <c r="H16" s="71">
        <f t="shared" si="2"/>
        <v>0</v>
      </c>
      <c r="I16" s="84">
        <f t="shared" si="3"/>
        <v>0</v>
      </c>
      <c r="J16" s="97">
        <f>J8</f>
        <v>11230080</v>
      </c>
      <c r="K16" s="78"/>
      <c r="L16" s="78"/>
      <c r="M16" s="98"/>
      <c r="N16" s="97">
        <f>N8</f>
        <v>325670</v>
      </c>
      <c r="O16" s="97">
        <f>O8</f>
        <v>500000</v>
      </c>
      <c r="P16" s="126"/>
      <c r="Q16" s="126"/>
      <c r="R16" s="81"/>
    </row>
    <row r="17" spans="1:18" ht="24" customHeight="1">
      <c r="A17" s="141" t="s">
        <v>136</v>
      </c>
      <c r="B17" s="28" t="s">
        <v>137</v>
      </c>
      <c r="C17" s="29" t="s">
        <v>138</v>
      </c>
      <c r="D17" s="29" t="s">
        <v>21</v>
      </c>
      <c r="E17" s="29"/>
      <c r="F17" s="71">
        <f t="shared" si="4"/>
        <v>12055750</v>
      </c>
      <c r="G17" s="71">
        <f t="shared" si="1"/>
        <v>0</v>
      </c>
      <c r="H17" s="71">
        <f t="shared" si="2"/>
        <v>0</v>
      </c>
      <c r="I17" s="84">
        <f t="shared" si="3"/>
        <v>0</v>
      </c>
      <c r="J17" s="97">
        <f>J8</f>
        <v>11230080</v>
      </c>
      <c r="K17" s="78"/>
      <c r="L17" s="78"/>
      <c r="M17" s="98"/>
      <c r="N17" s="97">
        <f>N8</f>
        <v>325670</v>
      </c>
      <c r="O17" s="97">
        <f>O8</f>
        <v>500000</v>
      </c>
      <c r="P17" s="126"/>
      <c r="Q17" s="126"/>
      <c r="R17" s="81"/>
    </row>
    <row r="18" spans="1:18" ht="12.75" customHeight="1">
      <c r="A18" s="141" t="s">
        <v>139</v>
      </c>
      <c r="B18" s="28" t="s">
        <v>258</v>
      </c>
      <c r="C18" s="29" t="s">
        <v>140</v>
      </c>
      <c r="D18" s="29" t="s">
        <v>21</v>
      </c>
      <c r="E18" s="29"/>
      <c r="F18" s="71">
        <f>J18+O18</f>
        <v>0</v>
      </c>
      <c r="G18" s="71">
        <f t="shared" si="1"/>
        <v>0</v>
      </c>
      <c r="H18" s="71">
        <f t="shared" si="2"/>
        <v>0</v>
      </c>
      <c r="I18" s="84">
        <f t="shared" si="3"/>
        <v>0</v>
      </c>
      <c r="J18" s="97"/>
      <c r="K18" s="78"/>
      <c r="L18" s="78"/>
      <c r="M18" s="98"/>
      <c r="N18" s="97"/>
      <c r="O18" s="97"/>
      <c r="P18" s="126"/>
      <c r="Q18" s="126"/>
      <c r="R18" s="81"/>
    </row>
    <row r="19" spans="1:18" ht="25.5">
      <c r="A19" s="141" t="s">
        <v>141</v>
      </c>
      <c r="B19" s="42" t="s">
        <v>142</v>
      </c>
      <c r="C19" s="29" t="s">
        <v>143</v>
      </c>
      <c r="D19" s="29" t="s">
        <v>21</v>
      </c>
      <c r="E19" s="29"/>
      <c r="F19" s="71">
        <f>J19+O19</f>
        <v>0</v>
      </c>
      <c r="G19" s="71">
        <f t="shared" si="1"/>
        <v>0</v>
      </c>
      <c r="H19" s="71">
        <f t="shared" si="2"/>
        <v>0</v>
      </c>
      <c r="I19" s="84">
        <f t="shared" si="3"/>
        <v>0</v>
      </c>
      <c r="J19" s="97"/>
      <c r="K19" s="78"/>
      <c r="L19" s="78"/>
      <c r="M19" s="98"/>
      <c r="N19" s="97"/>
      <c r="O19" s="97"/>
      <c r="P19" s="126"/>
      <c r="Q19" s="126"/>
      <c r="R19" s="81"/>
    </row>
    <row r="20" spans="1:18" ht="24" customHeight="1">
      <c r="A20" s="141" t="s">
        <v>144</v>
      </c>
      <c r="B20" s="28" t="s">
        <v>137</v>
      </c>
      <c r="C20" s="29" t="s">
        <v>145</v>
      </c>
      <c r="D20" s="29" t="s">
        <v>21</v>
      </c>
      <c r="E20" s="29"/>
      <c r="F20" s="71">
        <f>J20+O20</f>
        <v>0</v>
      </c>
      <c r="G20" s="71">
        <f t="shared" si="1"/>
        <v>0</v>
      </c>
      <c r="H20" s="71">
        <f t="shared" si="2"/>
        <v>0</v>
      </c>
      <c r="I20" s="84">
        <f t="shared" si="3"/>
        <v>0</v>
      </c>
      <c r="J20" s="97"/>
      <c r="K20" s="78"/>
      <c r="L20" s="78"/>
      <c r="M20" s="98"/>
      <c r="N20" s="97"/>
      <c r="O20" s="97"/>
      <c r="P20" s="126"/>
      <c r="Q20" s="126"/>
      <c r="R20" s="81"/>
    </row>
    <row r="21" spans="1:18" ht="15.75">
      <c r="A21" s="141"/>
      <c r="B21" s="28" t="s">
        <v>286</v>
      </c>
      <c r="C21" s="29" t="s">
        <v>290</v>
      </c>
      <c r="D21" s="29"/>
      <c r="E21" s="29"/>
      <c r="F21" s="71"/>
      <c r="G21" s="71"/>
      <c r="H21" s="71"/>
      <c r="I21" s="84"/>
      <c r="J21" s="97"/>
      <c r="K21" s="78"/>
      <c r="L21" s="78"/>
      <c r="M21" s="98"/>
      <c r="N21" s="97"/>
      <c r="O21" s="97"/>
      <c r="P21" s="126"/>
      <c r="Q21" s="126"/>
      <c r="R21" s="81"/>
    </row>
    <row r="22" spans="1:18" ht="12.75" customHeight="1">
      <c r="A22" s="141" t="s">
        <v>146</v>
      </c>
      <c r="B22" s="28" t="s">
        <v>258</v>
      </c>
      <c r="C22" s="29" t="s">
        <v>147</v>
      </c>
      <c r="D22" s="29" t="s">
        <v>21</v>
      </c>
      <c r="E22" s="29"/>
      <c r="F22" s="71">
        <f>J22+O22</f>
        <v>0</v>
      </c>
      <c r="G22" s="71">
        <f t="shared" si="1"/>
        <v>0</v>
      </c>
      <c r="H22" s="71">
        <f t="shared" si="2"/>
        <v>0</v>
      </c>
      <c r="I22" s="84">
        <f t="shared" si="3"/>
        <v>0</v>
      </c>
      <c r="J22" s="97"/>
      <c r="K22" s="78"/>
      <c r="L22" s="78"/>
      <c r="M22" s="98"/>
      <c r="N22" s="97"/>
      <c r="O22" s="97"/>
      <c r="P22" s="126"/>
      <c r="Q22" s="126"/>
      <c r="R22" s="81"/>
    </row>
    <row r="23" spans="1:18" ht="28.5">
      <c r="A23" s="141" t="s">
        <v>148</v>
      </c>
      <c r="B23" s="42" t="s">
        <v>259</v>
      </c>
      <c r="C23" s="29" t="s">
        <v>149</v>
      </c>
      <c r="D23" s="29" t="s">
        <v>21</v>
      </c>
      <c r="E23" s="29"/>
      <c r="F23" s="71">
        <f>J23+O23</f>
        <v>0</v>
      </c>
      <c r="G23" s="71">
        <f t="shared" si="1"/>
        <v>0</v>
      </c>
      <c r="H23" s="71">
        <f t="shared" si="2"/>
        <v>0</v>
      </c>
      <c r="I23" s="84">
        <f t="shared" si="3"/>
        <v>0</v>
      </c>
      <c r="J23" s="97"/>
      <c r="K23" s="78"/>
      <c r="L23" s="78"/>
      <c r="M23" s="98"/>
      <c r="N23" s="97"/>
      <c r="O23" s="97"/>
      <c r="P23" s="126"/>
      <c r="Q23" s="126"/>
      <c r="R23" s="81"/>
    </row>
    <row r="24" spans="1:18" ht="12.75" customHeight="1">
      <c r="A24" s="141"/>
      <c r="B24" s="28" t="s">
        <v>286</v>
      </c>
      <c r="C24" s="29" t="s">
        <v>291</v>
      </c>
      <c r="D24" s="29"/>
      <c r="E24" s="29"/>
      <c r="F24" s="71"/>
      <c r="G24" s="71"/>
      <c r="H24" s="71"/>
      <c r="I24" s="84"/>
      <c r="J24" s="97"/>
      <c r="K24" s="78"/>
      <c r="L24" s="78"/>
      <c r="M24" s="98"/>
      <c r="N24" s="97"/>
      <c r="O24" s="97"/>
      <c r="P24" s="126"/>
      <c r="Q24" s="126"/>
      <c r="R24" s="81"/>
    </row>
    <row r="25" spans="1:18" ht="11.25" customHeight="1">
      <c r="A25" s="141" t="s">
        <v>150</v>
      </c>
      <c r="B25" s="42" t="s">
        <v>151</v>
      </c>
      <c r="C25" s="29" t="s">
        <v>152</v>
      </c>
      <c r="D25" s="29" t="s">
        <v>21</v>
      </c>
      <c r="E25" s="29"/>
      <c r="F25" s="71">
        <f>J25+O25</f>
        <v>0</v>
      </c>
      <c r="G25" s="71">
        <f t="shared" si="1"/>
        <v>0</v>
      </c>
      <c r="H25" s="71">
        <f t="shared" si="2"/>
        <v>0</v>
      </c>
      <c r="I25" s="84">
        <f t="shared" si="3"/>
        <v>0</v>
      </c>
      <c r="J25" s="97"/>
      <c r="K25" s="78"/>
      <c r="L25" s="78"/>
      <c r="M25" s="98"/>
      <c r="N25" s="97"/>
      <c r="O25" s="97"/>
      <c r="P25" s="126"/>
      <c r="Q25" s="126"/>
      <c r="R25" s="81"/>
    </row>
    <row r="26" spans="1:18" ht="24" customHeight="1">
      <c r="A26" s="141" t="s">
        <v>153</v>
      </c>
      <c r="B26" s="28" t="s">
        <v>137</v>
      </c>
      <c r="C26" s="29" t="s">
        <v>154</v>
      </c>
      <c r="D26" s="29" t="s">
        <v>21</v>
      </c>
      <c r="E26" s="29"/>
      <c r="F26" s="71">
        <f>J26+O26</f>
        <v>0</v>
      </c>
      <c r="G26" s="71">
        <f t="shared" si="1"/>
        <v>0</v>
      </c>
      <c r="H26" s="71">
        <f t="shared" si="2"/>
        <v>0</v>
      </c>
      <c r="I26" s="84">
        <f t="shared" si="3"/>
        <v>0</v>
      </c>
      <c r="J26" s="97"/>
      <c r="K26" s="78"/>
      <c r="L26" s="78"/>
      <c r="M26" s="98"/>
      <c r="N26" s="97"/>
      <c r="O26" s="97"/>
      <c r="P26" s="126"/>
      <c r="Q26" s="126"/>
      <c r="R26" s="81"/>
    </row>
    <row r="27" spans="1:18" ht="12.75" customHeight="1">
      <c r="A27" s="141" t="s">
        <v>155</v>
      </c>
      <c r="B27" s="28" t="s">
        <v>258</v>
      </c>
      <c r="C27" s="29" t="s">
        <v>156</v>
      </c>
      <c r="D27" s="29" t="s">
        <v>21</v>
      </c>
      <c r="E27" s="29"/>
      <c r="F27" s="71">
        <f>J27+O27</f>
        <v>0</v>
      </c>
      <c r="G27" s="71">
        <f t="shared" si="1"/>
        <v>0</v>
      </c>
      <c r="H27" s="71">
        <f t="shared" si="2"/>
        <v>0</v>
      </c>
      <c r="I27" s="84">
        <f t="shared" si="3"/>
        <v>0</v>
      </c>
      <c r="J27" s="97"/>
      <c r="K27" s="78"/>
      <c r="L27" s="78"/>
      <c r="M27" s="98"/>
      <c r="N27" s="97"/>
      <c r="O27" s="97"/>
      <c r="P27" s="126"/>
      <c r="Q27" s="126"/>
      <c r="R27" s="81"/>
    </row>
    <row r="28" spans="1:18" ht="12" customHeight="1">
      <c r="A28" s="141" t="s">
        <v>157</v>
      </c>
      <c r="B28" s="42" t="s">
        <v>158</v>
      </c>
      <c r="C28" s="29" t="s">
        <v>159</v>
      </c>
      <c r="D28" s="29" t="s">
        <v>21</v>
      </c>
      <c r="E28" s="29"/>
      <c r="F28" s="71">
        <f>J28+O28</f>
        <v>0</v>
      </c>
      <c r="G28" s="71">
        <f t="shared" ref="G28:G35" si="5">K28+P28</f>
        <v>0</v>
      </c>
      <c r="H28" s="71">
        <f t="shared" ref="H28:H35" si="6">L28+Q28</f>
        <v>0</v>
      </c>
      <c r="I28" s="84">
        <f t="shared" ref="I28:I35" si="7">M28+R28</f>
        <v>0</v>
      </c>
      <c r="J28" s="97"/>
      <c r="K28" s="78"/>
      <c r="L28" s="78"/>
      <c r="M28" s="98"/>
      <c r="N28" s="97"/>
      <c r="O28" s="97"/>
      <c r="P28" s="126"/>
      <c r="Q28" s="126"/>
      <c r="R28" s="81"/>
    </row>
    <row r="29" spans="1:18" ht="24" customHeight="1">
      <c r="A29" s="141" t="s">
        <v>160</v>
      </c>
      <c r="B29" s="28" t="s">
        <v>137</v>
      </c>
      <c r="C29" s="29" t="s">
        <v>161</v>
      </c>
      <c r="D29" s="29" t="s">
        <v>21</v>
      </c>
      <c r="E29" s="29"/>
      <c r="F29" s="71">
        <f>J29+O29</f>
        <v>0</v>
      </c>
      <c r="G29" s="71">
        <f t="shared" si="5"/>
        <v>0</v>
      </c>
      <c r="H29" s="71">
        <f t="shared" si="6"/>
        <v>0</v>
      </c>
      <c r="I29" s="84">
        <f t="shared" si="7"/>
        <v>0</v>
      </c>
      <c r="J29" s="97"/>
      <c r="K29" s="78"/>
      <c r="L29" s="78"/>
      <c r="M29" s="98"/>
      <c r="N29" s="97"/>
      <c r="O29" s="97"/>
      <c r="P29" s="126"/>
      <c r="Q29" s="126"/>
      <c r="R29" s="81"/>
    </row>
    <row r="30" spans="1:18" ht="15.75">
      <c r="A30" s="141"/>
      <c r="B30" s="28" t="s">
        <v>286</v>
      </c>
      <c r="C30" s="29" t="s">
        <v>292</v>
      </c>
      <c r="D30" s="29"/>
      <c r="E30" s="29"/>
      <c r="F30" s="71"/>
      <c r="G30" s="71"/>
      <c r="H30" s="71"/>
      <c r="I30" s="84"/>
      <c r="J30" s="97"/>
      <c r="K30" s="78"/>
      <c r="L30" s="78"/>
      <c r="M30" s="98"/>
      <c r="N30" s="97"/>
      <c r="O30" s="97"/>
      <c r="P30" s="126"/>
      <c r="Q30" s="126"/>
      <c r="R30" s="81"/>
    </row>
    <row r="31" spans="1:18" ht="11.25" customHeight="1">
      <c r="A31" s="141" t="s">
        <v>162</v>
      </c>
      <c r="B31" s="28" t="s">
        <v>163</v>
      </c>
      <c r="C31" s="29" t="s">
        <v>164</v>
      </c>
      <c r="D31" s="29" t="s">
        <v>21</v>
      </c>
      <c r="E31" s="29"/>
      <c r="F31" s="71">
        <f>J31+O31</f>
        <v>0</v>
      </c>
      <c r="G31" s="71">
        <f t="shared" si="5"/>
        <v>0</v>
      </c>
      <c r="H31" s="71">
        <f t="shared" si="6"/>
        <v>0</v>
      </c>
      <c r="I31" s="84">
        <f t="shared" si="7"/>
        <v>0</v>
      </c>
      <c r="J31" s="97"/>
      <c r="K31" s="78"/>
      <c r="L31" s="78"/>
      <c r="M31" s="98"/>
      <c r="N31" s="97"/>
      <c r="O31" s="97"/>
      <c r="P31" s="126"/>
      <c r="Q31" s="126"/>
      <c r="R31" s="81"/>
    </row>
    <row r="32" spans="1:18" ht="41.25">
      <c r="A32" s="141" t="s">
        <v>8</v>
      </c>
      <c r="B32" s="50" t="s">
        <v>260</v>
      </c>
      <c r="C32" s="29" t="s">
        <v>165</v>
      </c>
      <c r="D32" s="29" t="s">
        <v>21</v>
      </c>
      <c r="E32" s="29"/>
      <c r="F32" s="71">
        <f>J32+N32+O32</f>
        <v>12055750</v>
      </c>
      <c r="G32" s="71">
        <f t="shared" si="5"/>
        <v>0</v>
      </c>
      <c r="H32" s="71">
        <f t="shared" si="6"/>
        <v>0</v>
      </c>
      <c r="I32" s="84">
        <f t="shared" si="7"/>
        <v>0</v>
      </c>
      <c r="J32" s="97">
        <f>J8</f>
        <v>11230080</v>
      </c>
      <c r="K32" s="78"/>
      <c r="L32" s="78"/>
      <c r="M32" s="98"/>
      <c r="N32" s="97">
        <f>N8</f>
        <v>325670</v>
      </c>
      <c r="O32" s="97">
        <f>O8</f>
        <v>500000</v>
      </c>
      <c r="P32" s="126"/>
      <c r="Q32" s="126"/>
      <c r="R32" s="81"/>
    </row>
    <row r="33" spans="1:18" ht="11.25" customHeight="1">
      <c r="A33" s="142"/>
      <c r="B33" s="43" t="s">
        <v>166</v>
      </c>
      <c r="C33" s="29" t="s">
        <v>167</v>
      </c>
      <c r="D33" s="29"/>
      <c r="E33" s="29"/>
      <c r="F33" s="71">
        <f>J33+N33+O33</f>
        <v>12055750</v>
      </c>
      <c r="G33" s="71">
        <f t="shared" si="5"/>
        <v>0</v>
      </c>
      <c r="H33" s="71">
        <f t="shared" si="6"/>
        <v>0</v>
      </c>
      <c r="I33" s="84">
        <f t="shared" si="7"/>
        <v>0</v>
      </c>
      <c r="J33" s="97">
        <f>J8</f>
        <v>11230080</v>
      </c>
      <c r="K33" s="218"/>
      <c r="L33" s="218"/>
      <c r="M33" s="219"/>
      <c r="N33" s="97">
        <f>N8</f>
        <v>325670</v>
      </c>
      <c r="O33" s="97">
        <f>O8</f>
        <v>500000</v>
      </c>
      <c r="P33" s="135"/>
      <c r="Q33" s="135"/>
      <c r="R33" s="153"/>
    </row>
    <row r="34" spans="1:18" ht="38.25">
      <c r="A34" s="141" t="s">
        <v>9</v>
      </c>
      <c r="B34" s="50" t="s">
        <v>168</v>
      </c>
      <c r="C34" s="29" t="s">
        <v>169</v>
      </c>
      <c r="D34" s="29" t="s">
        <v>21</v>
      </c>
      <c r="E34" s="29"/>
      <c r="F34" s="71">
        <f>J34+O34</f>
        <v>0</v>
      </c>
      <c r="G34" s="71">
        <f t="shared" si="5"/>
        <v>0</v>
      </c>
      <c r="H34" s="71">
        <f t="shared" si="6"/>
        <v>0</v>
      </c>
      <c r="I34" s="84">
        <f t="shared" si="7"/>
        <v>0</v>
      </c>
      <c r="J34" s="97"/>
      <c r="K34" s="78"/>
      <c r="L34" s="78"/>
      <c r="M34" s="98"/>
      <c r="N34" s="97"/>
      <c r="O34" s="97"/>
      <c r="P34" s="126"/>
      <c r="Q34" s="126"/>
      <c r="R34" s="81"/>
    </row>
    <row r="35" spans="1:18" ht="13.5" thickBot="1">
      <c r="A35" s="143"/>
      <c r="B35" s="144" t="s">
        <v>166</v>
      </c>
      <c r="C35" s="118" t="s">
        <v>170</v>
      </c>
      <c r="D35" s="118"/>
      <c r="E35" s="118"/>
      <c r="F35" s="101">
        <f>J35+O35</f>
        <v>0</v>
      </c>
      <c r="G35" s="101">
        <f t="shared" si="5"/>
        <v>0</v>
      </c>
      <c r="H35" s="101">
        <f t="shared" si="6"/>
        <v>0</v>
      </c>
      <c r="I35" s="145">
        <f t="shared" si="7"/>
        <v>0</v>
      </c>
      <c r="J35" s="220"/>
      <c r="K35" s="221"/>
      <c r="L35" s="221"/>
      <c r="M35" s="222"/>
      <c r="N35" s="220"/>
      <c r="O35" s="220"/>
      <c r="P35" s="136"/>
      <c r="Q35" s="136"/>
      <c r="R35" s="137"/>
    </row>
    <row r="37" spans="1:18">
      <c r="D37" s="8"/>
      <c r="E37" s="8"/>
    </row>
    <row r="38" spans="1:18">
      <c r="C38" s="377"/>
      <c r="D38" s="378"/>
      <c r="E38" s="26"/>
      <c r="F38" s="57"/>
      <c r="G38" s="379"/>
      <c r="H38" s="380"/>
      <c r="I38" s="380"/>
      <c r="J38" s="61"/>
      <c r="K38" s="377"/>
      <c r="L38" s="378"/>
      <c r="M38" s="378"/>
      <c r="N38" s="61"/>
      <c r="O38" s="61"/>
      <c r="P38" s="391"/>
      <c r="Q38" s="392"/>
      <c r="R38" s="392"/>
    </row>
    <row r="39" spans="1:18" s="1" customFormat="1" ht="9.75">
      <c r="A39" s="54"/>
      <c r="B39" s="54"/>
      <c r="C39" s="381"/>
      <c r="D39" s="381"/>
      <c r="E39" s="55"/>
      <c r="F39" s="58"/>
      <c r="G39" s="59"/>
      <c r="H39" s="59"/>
      <c r="I39" s="59"/>
      <c r="J39" s="62"/>
      <c r="K39" s="54"/>
      <c r="L39" s="54"/>
      <c r="M39" s="54"/>
      <c r="N39" s="62"/>
      <c r="O39" s="62"/>
    </row>
    <row r="40" spans="1:18" s="1" customFormat="1" ht="9.75">
      <c r="A40" s="54"/>
      <c r="B40" s="54"/>
      <c r="C40" s="55"/>
      <c r="D40" s="54"/>
      <c r="E40" s="54"/>
      <c r="F40" s="59"/>
      <c r="G40" s="59"/>
      <c r="H40" s="59"/>
      <c r="I40" s="59"/>
      <c r="J40" s="54"/>
      <c r="K40" s="54"/>
      <c r="L40" s="54"/>
      <c r="M40" s="54"/>
      <c r="N40" s="54"/>
      <c r="O40" s="54"/>
    </row>
    <row r="41" spans="1:18">
      <c r="C41" s="377"/>
      <c r="D41" s="378"/>
      <c r="E41" s="26"/>
      <c r="F41" s="57"/>
      <c r="G41" s="379"/>
      <c r="H41" s="380"/>
      <c r="I41" s="380"/>
      <c r="J41" s="61"/>
      <c r="K41" s="377"/>
      <c r="L41" s="378"/>
      <c r="M41" s="378"/>
      <c r="N41" s="61"/>
      <c r="O41" s="61"/>
      <c r="P41" s="391"/>
      <c r="Q41" s="392"/>
      <c r="R41" s="392"/>
    </row>
    <row r="42" spans="1:18" s="1" customFormat="1" ht="9.75">
      <c r="A42" s="54"/>
      <c r="B42" s="54"/>
      <c r="C42" s="381"/>
      <c r="D42" s="381"/>
      <c r="E42" s="55"/>
      <c r="F42" s="60"/>
      <c r="G42" s="382"/>
      <c r="H42" s="382"/>
      <c r="I42" s="382"/>
      <c r="J42" s="204"/>
      <c r="K42" s="381"/>
      <c r="L42" s="381"/>
      <c r="M42" s="381"/>
      <c r="N42" s="296"/>
      <c r="O42" s="204"/>
      <c r="P42" s="302"/>
      <c r="Q42" s="302"/>
      <c r="R42" s="302"/>
    </row>
    <row r="43" spans="1:18" s="1" customFormat="1" ht="9.75">
      <c r="A43" s="54"/>
      <c r="B43" s="54"/>
      <c r="C43" s="55"/>
      <c r="D43" s="54"/>
      <c r="E43" s="54"/>
      <c r="F43" s="59"/>
      <c r="G43" s="59"/>
      <c r="H43" s="59"/>
      <c r="I43" s="59"/>
      <c r="J43" s="54"/>
      <c r="K43" s="54"/>
      <c r="L43" s="54"/>
      <c r="M43" s="54"/>
      <c r="N43" s="54"/>
      <c r="O43" s="54"/>
    </row>
    <row r="44" spans="1:18">
      <c r="B44" s="385"/>
      <c r="C44" s="385"/>
    </row>
    <row r="45" spans="1:18" s="9" customFormat="1" ht="21.75" customHeight="1">
      <c r="A45" s="333" t="s">
        <v>293</v>
      </c>
      <c r="B45" s="333"/>
      <c r="C45" s="333"/>
      <c r="D45" s="333"/>
      <c r="E45" s="333"/>
      <c r="F45" s="333"/>
      <c r="G45" s="333"/>
      <c r="H45" s="333"/>
      <c r="I45" s="333"/>
      <c r="J45" s="56"/>
      <c r="K45" s="56"/>
      <c r="L45" s="56"/>
      <c r="M45" s="56"/>
      <c r="N45" s="56"/>
      <c r="O45" s="56"/>
    </row>
    <row r="46" spans="1:18" s="6" customFormat="1" ht="57" customHeight="1">
      <c r="A46" s="333" t="s">
        <v>294</v>
      </c>
      <c r="B46" s="333"/>
      <c r="C46" s="333"/>
      <c r="D46" s="333"/>
      <c r="E46" s="333"/>
      <c r="F46" s="333"/>
      <c r="G46" s="333"/>
      <c r="H46" s="333"/>
      <c r="I46" s="333"/>
      <c r="J46" s="47"/>
      <c r="K46" s="47"/>
      <c r="L46" s="47"/>
      <c r="M46" s="47"/>
      <c r="N46" s="47"/>
      <c r="O46" s="47"/>
    </row>
    <row r="47" spans="1:18" s="6" customFormat="1" ht="47.25" customHeight="1">
      <c r="A47" s="383" t="s">
        <v>186</v>
      </c>
      <c r="B47" s="384"/>
      <c r="C47" s="384"/>
      <c r="D47" s="384"/>
      <c r="E47" s="384"/>
      <c r="F47" s="384"/>
      <c r="G47" s="384"/>
      <c r="H47" s="384"/>
      <c r="I47" s="384"/>
      <c r="J47" s="47"/>
      <c r="K47" s="47"/>
      <c r="L47" s="47"/>
      <c r="M47" s="47"/>
      <c r="N47" s="47"/>
      <c r="O47" s="47"/>
    </row>
    <row r="48" spans="1:18" s="6" customFormat="1" ht="24" customHeight="1">
      <c r="A48" s="375" t="s">
        <v>187</v>
      </c>
      <c r="B48" s="375"/>
      <c r="C48" s="375"/>
      <c r="D48" s="375"/>
      <c r="E48" s="375"/>
      <c r="F48" s="375"/>
      <c r="G48" s="375"/>
      <c r="H48" s="375"/>
      <c r="I48" s="375"/>
      <c r="J48" s="47"/>
      <c r="K48" s="47"/>
      <c r="L48" s="47"/>
      <c r="M48" s="47"/>
      <c r="N48" s="47"/>
      <c r="O48" s="47"/>
    </row>
    <row r="49" spans="1:15" s="6" customFormat="1" ht="16.5" customHeight="1">
      <c r="A49" s="46" t="s">
        <v>188</v>
      </c>
      <c r="B49" s="47"/>
      <c r="C49" s="47"/>
      <c r="D49" s="47"/>
      <c r="E49" s="47"/>
      <c r="F49" s="47"/>
      <c r="G49" s="47"/>
      <c r="H49" s="47"/>
      <c r="I49" s="47"/>
      <c r="J49" s="47"/>
      <c r="K49" s="47"/>
      <c r="L49" s="47"/>
      <c r="M49" s="47"/>
      <c r="N49" s="47"/>
      <c r="O49" s="47"/>
    </row>
    <row r="50" spans="1:15" s="6" customFormat="1" ht="13.5" customHeight="1">
      <c r="A50" s="46" t="s">
        <v>189</v>
      </c>
      <c r="B50" s="47"/>
      <c r="C50" s="47"/>
      <c r="D50" s="47"/>
      <c r="E50" s="47"/>
      <c r="F50" s="47"/>
      <c r="G50" s="47"/>
      <c r="H50" s="47"/>
      <c r="I50" s="47"/>
      <c r="J50" s="47"/>
      <c r="K50" s="47"/>
      <c r="L50" s="47"/>
      <c r="M50" s="47"/>
      <c r="N50" s="47"/>
      <c r="O50" s="47"/>
    </row>
    <row r="51" spans="1:15" s="6" customFormat="1" ht="10.5">
      <c r="A51" s="46" t="s">
        <v>190</v>
      </c>
      <c r="B51" s="47"/>
      <c r="C51" s="47"/>
      <c r="D51" s="47"/>
      <c r="E51" s="47"/>
      <c r="F51" s="47"/>
      <c r="G51" s="47"/>
      <c r="H51" s="47"/>
      <c r="I51" s="47"/>
      <c r="J51" s="47"/>
      <c r="K51" s="47"/>
      <c r="L51" s="47"/>
      <c r="M51" s="47"/>
      <c r="N51" s="47"/>
      <c r="O51" s="47"/>
    </row>
    <row r="52" spans="1:15" s="25" customFormat="1" ht="22.5" customHeight="1">
      <c r="A52" s="375" t="s">
        <v>191</v>
      </c>
      <c r="B52" s="376"/>
      <c r="C52" s="376"/>
      <c r="D52" s="376"/>
      <c r="E52" s="376"/>
      <c r="F52" s="376"/>
      <c r="G52" s="376"/>
      <c r="H52" s="376"/>
      <c r="I52" s="376"/>
      <c r="J52" s="27"/>
      <c r="K52" s="27"/>
      <c r="L52" s="27"/>
      <c r="M52" s="27"/>
      <c r="N52" s="27"/>
      <c r="O52" s="27"/>
    </row>
  </sheetData>
  <mergeCells count="32">
    <mergeCell ref="K41:M41"/>
    <mergeCell ref="K42:M42"/>
    <mergeCell ref="P38:R38"/>
    <mergeCell ref="P41:R41"/>
    <mergeCell ref="P42:R42"/>
    <mergeCell ref="A1:O1"/>
    <mergeCell ref="A2:O2"/>
    <mergeCell ref="J4:M4"/>
    <mergeCell ref="M5:M6"/>
    <mergeCell ref="K38:M38"/>
    <mergeCell ref="O4:R4"/>
    <mergeCell ref="R5:R6"/>
    <mergeCell ref="C38:D38"/>
    <mergeCell ref="G38:I38"/>
    <mergeCell ref="F4:I4"/>
    <mergeCell ref="I5:I6"/>
    <mergeCell ref="E4:E6"/>
    <mergeCell ref="C39:D39"/>
    <mergeCell ref="A4:A6"/>
    <mergeCell ref="B4:B6"/>
    <mergeCell ref="C4:C6"/>
    <mergeCell ref="D4:D6"/>
    <mergeCell ref="A48:I48"/>
    <mergeCell ref="A52:I52"/>
    <mergeCell ref="C41:D41"/>
    <mergeCell ref="G41:I41"/>
    <mergeCell ref="C42:D42"/>
    <mergeCell ref="G42:I42"/>
    <mergeCell ref="A47:I47"/>
    <mergeCell ref="B44:C44"/>
    <mergeCell ref="A45:I45"/>
    <mergeCell ref="A46:I46"/>
  </mergeCells>
  <pageMargins left="0.59055118110236227" right="0.51181102362204722" top="0.78740157480314965" bottom="0.31496062992125984" header="0.19685039370078741" footer="0.19685039370078741"/>
  <pageSetup paperSize="9" scale="93" orientation="landscape" r:id="rId1"/>
  <headerFooter alignWithMargins="0">
    <oddHeader xml:space="preserve">&amp;R&amp;"Times New Roman,обычный"&amp;7
</oddHeader>
  </headerFooter>
  <rowBreaks count="1" manualBreakCount="1">
    <brk id="22" max="13" man="1"/>
  </rowBreaks>
</worksheet>
</file>

<file path=xl/worksheets/sheet7.xml><?xml version="1.0" encoding="utf-8"?>
<worksheet xmlns="http://schemas.openxmlformats.org/spreadsheetml/2006/main" xmlns:r="http://schemas.openxmlformats.org/officeDocument/2006/relationships">
  <sheetPr>
    <tabColor theme="9" tint="0.39997558519241921"/>
  </sheetPr>
  <dimension ref="A1:EH52"/>
  <sheetViews>
    <sheetView zoomScale="90" zoomScaleNormal="90" zoomScaleSheetLayoutView="50" workbookViewId="0">
      <selection activeCell="O19" sqref="O19"/>
    </sheetView>
  </sheetViews>
  <sheetFormatPr defaultColWidth="0.85546875" defaultRowHeight="11.25"/>
  <cols>
    <col min="1" max="1" width="8.7109375" style="27" customWidth="1"/>
    <col min="2" max="2" width="63.42578125" style="27" bestFit="1" customWidth="1"/>
    <col min="3" max="3" width="8.7109375" style="27" customWidth="1"/>
    <col min="4" max="4" width="6.5703125" style="27" customWidth="1"/>
    <col min="5" max="5" width="11.7109375" style="27" customWidth="1"/>
    <col min="6" max="6" width="12.140625" style="48" customWidth="1"/>
    <col min="7" max="7" width="9.85546875" style="48" customWidth="1"/>
    <col min="8" max="8" width="10.85546875" style="48" customWidth="1"/>
    <col min="9" max="9" width="12.42578125" style="48" customWidth="1"/>
    <col min="10" max="10" width="24.7109375" style="27" customWidth="1"/>
    <col min="11" max="11" width="9.85546875" style="27" hidden="1" customWidth="1"/>
    <col min="12" max="12" width="10.85546875" style="27" hidden="1" customWidth="1"/>
    <col min="13" max="13" width="2.85546875" style="27" hidden="1" customWidth="1"/>
    <col min="14" max="14" width="10.5703125" style="27" customWidth="1"/>
    <col min="15" max="15" width="9.85546875" style="27" customWidth="1"/>
    <col min="16" max="16" width="10.85546875" style="27" customWidth="1"/>
    <col min="17" max="17" width="12.42578125" style="27" customWidth="1"/>
    <col min="18" max="18" width="10.5703125" style="27" customWidth="1"/>
    <col min="19" max="19" width="9.85546875" style="27" customWidth="1"/>
    <col min="20" max="20" width="10.85546875" style="27" customWidth="1"/>
    <col min="21" max="21" width="12.42578125" style="27" customWidth="1"/>
    <col min="22" max="22" width="10.5703125" style="27" customWidth="1"/>
    <col min="23" max="23" width="9.85546875" style="27" customWidth="1"/>
    <col min="24" max="24" width="10.85546875" style="27" customWidth="1"/>
    <col min="25" max="25" width="12.42578125" style="27" customWidth="1"/>
    <col min="26" max="138" width="0.85546875" style="25"/>
    <col min="139" max="16384" width="0.85546875" style="3"/>
  </cols>
  <sheetData>
    <row r="1" spans="1:25" ht="12.75">
      <c r="A1" s="324" t="s">
        <v>231</v>
      </c>
      <c r="B1" s="324"/>
      <c r="C1" s="324"/>
      <c r="D1" s="324"/>
      <c r="E1" s="324"/>
      <c r="F1" s="324"/>
      <c r="G1" s="324"/>
      <c r="H1" s="324"/>
      <c r="I1" s="324"/>
      <c r="J1" s="63"/>
      <c r="K1" s="63"/>
      <c r="L1" s="63"/>
      <c r="M1" s="63"/>
      <c r="N1" s="63"/>
      <c r="O1" s="63"/>
      <c r="P1" s="63"/>
      <c r="Q1" s="63"/>
    </row>
    <row r="2" spans="1:25" s="7" customFormat="1" ht="13.5" customHeight="1">
      <c r="A2" s="64"/>
      <c r="B2" s="324" t="s">
        <v>300</v>
      </c>
      <c r="C2" s="324"/>
      <c r="D2" s="324"/>
      <c r="E2" s="324"/>
      <c r="F2" s="324"/>
      <c r="G2" s="324"/>
      <c r="H2" s="324"/>
      <c r="I2" s="324"/>
      <c r="J2" s="64"/>
      <c r="K2" s="64"/>
      <c r="L2" s="64"/>
      <c r="M2" s="64"/>
      <c r="N2" s="64"/>
      <c r="O2" s="64"/>
      <c r="P2" s="64"/>
      <c r="Q2" s="64"/>
      <c r="R2" s="48"/>
      <c r="S2" s="48"/>
      <c r="T2" s="48"/>
      <c r="U2" s="48"/>
      <c r="V2" s="48"/>
      <c r="W2" s="48"/>
      <c r="X2" s="48"/>
      <c r="Y2" s="48"/>
    </row>
    <row r="3" spans="1:25" ht="13.5" thickBot="1">
      <c r="A3" s="63"/>
      <c r="B3" s="63"/>
      <c r="C3" s="63"/>
      <c r="D3" s="63"/>
      <c r="E3" s="63"/>
      <c r="F3" s="64"/>
      <c r="G3" s="64"/>
      <c r="H3" s="64"/>
      <c r="I3" s="64"/>
      <c r="J3" s="63"/>
      <c r="K3" s="63"/>
      <c r="L3" s="63"/>
      <c r="M3" s="63"/>
      <c r="N3" s="63"/>
      <c r="O3" s="63"/>
      <c r="P3" s="63"/>
      <c r="Q3" s="63"/>
    </row>
    <row r="4" spans="1:25" ht="11.25" customHeight="1">
      <c r="A4" s="386" t="s">
        <v>118</v>
      </c>
      <c r="B4" s="360" t="s">
        <v>0</v>
      </c>
      <c r="C4" s="339" t="s">
        <v>119</v>
      </c>
      <c r="D4" s="339" t="s">
        <v>120</v>
      </c>
      <c r="E4" s="339" t="s">
        <v>299</v>
      </c>
      <c r="F4" s="331" t="s">
        <v>6</v>
      </c>
      <c r="G4" s="331"/>
      <c r="H4" s="331"/>
      <c r="I4" s="319"/>
      <c r="J4" s="355" t="s">
        <v>467</v>
      </c>
      <c r="K4" s="327"/>
      <c r="L4" s="327"/>
      <c r="M4" s="352"/>
      <c r="N4" s="393" t="s">
        <v>263</v>
      </c>
      <c r="O4" s="331"/>
      <c r="P4" s="331"/>
      <c r="Q4" s="319"/>
      <c r="R4" s="355" t="s">
        <v>264</v>
      </c>
      <c r="S4" s="327"/>
      <c r="T4" s="327"/>
      <c r="U4" s="327"/>
      <c r="V4" s="331" t="s">
        <v>265</v>
      </c>
      <c r="W4" s="331"/>
      <c r="X4" s="331"/>
      <c r="Y4" s="394"/>
    </row>
    <row r="5" spans="1:25" ht="11.25" customHeight="1">
      <c r="A5" s="387"/>
      <c r="B5" s="309"/>
      <c r="C5" s="310"/>
      <c r="D5" s="310"/>
      <c r="E5" s="310"/>
      <c r="F5" s="73" t="s">
        <v>436</v>
      </c>
      <c r="G5" s="73" t="s">
        <v>296</v>
      </c>
      <c r="H5" s="73" t="s">
        <v>296</v>
      </c>
      <c r="I5" s="340" t="s">
        <v>5</v>
      </c>
      <c r="J5" s="251" t="s">
        <v>492</v>
      </c>
      <c r="K5" s="19" t="s">
        <v>297</v>
      </c>
      <c r="L5" s="19" t="s">
        <v>297</v>
      </c>
      <c r="M5" s="362" t="s">
        <v>5</v>
      </c>
      <c r="N5" s="99" t="s">
        <v>297</v>
      </c>
      <c r="O5" s="19" t="s">
        <v>297</v>
      </c>
      <c r="P5" s="19" t="s">
        <v>297</v>
      </c>
      <c r="Q5" s="332" t="s">
        <v>5</v>
      </c>
      <c r="R5" s="223" t="s">
        <v>194</v>
      </c>
      <c r="S5" s="224" t="s">
        <v>194</v>
      </c>
      <c r="T5" s="224" t="s">
        <v>194</v>
      </c>
      <c r="U5" s="369" t="s">
        <v>5</v>
      </c>
      <c r="V5" s="224" t="s">
        <v>194</v>
      </c>
      <c r="W5" s="224" t="s">
        <v>194</v>
      </c>
      <c r="X5" s="224" t="s">
        <v>194</v>
      </c>
      <c r="Y5" s="395" t="s">
        <v>5</v>
      </c>
    </row>
    <row r="6" spans="1:25" ht="39" customHeight="1">
      <c r="A6" s="387"/>
      <c r="B6" s="309"/>
      <c r="C6" s="310"/>
      <c r="D6" s="310"/>
      <c r="E6" s="310"/>
      <c r="F6" s="74" t="s">
        <v>121</v>
      </c>
      <c r="G6" s="74" t="s">
        <v>122</v>
      </c>
      <c r="H6" s="74" t="s">
        <v>123</v>
      </c>
      <c r="I6" s="340"/>
      <c r="J6" s="132" t="s">
        <v>121</v>
      </c>
      <c r="K6" s="76" t="s">
        <v>122</v>
      </c>
      <c r="L6" s="76" t="s">
        <v>123</v>
      </c>
      <c r="M6" s="362"/>
      <c r="N6" s="132" t="s">
        <v>121</v>
      </c>
      <c r="O6" s="76" t="s">
        <v>122</v>
      </c>
      <c r="P6" s="76" t="s">
        <v>123</v>
      </c>
      <c r="Q6" s="332"/>
      <c r="R6" s="225" t="s">
        <v>121</v>
      </c>
      <c r="S6" s="226" t="s">
        <v>122</v>
      </c>
      <c r="T6" s="226" t="s">
        <v>123</v>
      </c>
      <c r="U6" s="369"/>
      <c r="V6" s="226" t="s">
        <v>121</v>
      </c>
      <c r="W6" s="226" t="s">
        <v>122</v>
      </c>
      <c r="X6" s="226" t="s">
        <v>123</v>
      </c>
      <c r="Y6" s="395"/>
    </row>
    <row r="7" spans="1:25" ht="13.5" thickBot="1">
      <c r="A7" s="139" t="s">
        <v>7</v>
      </c>
      <c r="B7" s="38" t="s">
        <v>8</v>
      </c>
      <c r="C7" s="38" t="s">
        <v>9</v>
      </c>
      <c r="D7" s="38" t="s">
        <v>10</v>
      </c>
      <c r="E7" s="38" t="s">
        <v>283</v>
      </c>
      <c r="F7" s="75" t="s">
        <v>11</v>
      </c>
      <c r="G7" s="75" t="s">
        <v>12</v>
      </c>
      <c r="H7" s="75" t="s">
        <v>13</v>
      </c>
      <c r="I7" s="85" t="s">
        <v>14</v>
      </c>
      <c r="J7" s="133" t="s">
        <v>11</v>
      </c>
      <c r="K7" s="88" t="s">
        <v>12</v>
      </c>
      <c r="L7" s="88" t="s">
        <v>13</v>
      </c>
      <c r="M7" s="134" t="s">
        <v>14</v>
      </c>
      <c r="N7" s="133" t="s">
        <v>11</v>
      </c>
      <c r="O7" s="88" t="s">
        <v>12</v>
      </c>
      <c r="P7" s="88" t="s">
        <v>13</v>
      </c>
      <c r="Q7" s="77" t="s">
        <v>14</v>
      </c>
      <c r="R7" s="227" t="s">
        <v>11</v>
      </c>
      <c r="S7" s="228" t="s">
        <v>12</v>
      </c>
      <c r="T7" s="228" t="s">
        <v>13</v>
      </c>
      <c r="U7" s="228" t="s">
        <v>14</v>
      </c>
      <c r="V7" s="228" t="s">
        <v>11</v>
      </c>
      <c r="W7" s="228" t="s">
        <v>12</v>
      </c>
      <c r="X7" s="228" t="s">
        <v>13</v>
      </c>
      <c r="Y7" s="237" t="s">
        <v>14</v>
      </c>
    </row>
    <row r="8" spans="1:25" ht="12.75" customHeight="1">
      <c r="A8" s="140">
        <v>1</v>
      </c>
      <c r="B8" s="40" t="s">
        <v>253</v>
      </c>
      <c r="C8" s="32" t="s">
        <v>124</v>
      </c>
      <c r="D8" s="29" t="s">
        <v>21</v>
      </c>
      <c r="E8" s="32"/>
      <c r="F8" s="71">
        <f>J8+N8+R8+V8</f>
        <v>21713880</v>
      </c>
      <c r="G8" s="71">
        <f>K8+O8+S8+W8</f>
        <v>0</v>
      </c>
      <c r="H8" s="71">
        <f>L8+P8+T8+X8</f>
        <v>0</v>
      </c>
      <c r="I8" s="84">
        <f>M8+Q8+U8+Y8</f>
        <v>0</v>
      </c>
      <c r="J8" s="89">
        <f>J32</f>
        <v>21713880</v>
      </c>
      <c r="K8" s="95"/>
      <c r="L8" s="95"/>
      <c r="M8" s="96"/>
      <c r="N8" s="94"/>
      <c r="O8" s="95"/>
      <c r="P8" s="95"/>
      <c r="Q8" s="229"/>
      <c r="R8" s="230"/>
      <c r="S8" s="231"/>
      <c r="T8" s="231"/>
      <c r="U8" s="238"/>
      <c r="V8" s="230"/>
      <c r="W8" s="231"/>
      <c r="X8" s="231"/>
      <c r="Y8" s="238"/>
    </row>
    <row r="9" spans="1:25" ht="90" customHeight="1">
      <c r="A9" s="141" t="s">
        <v>125</v>
      </c>
      <c r="B9" s="41" t="s">
        <v>254</v>
      </c>
      <c r="C9" s="29" t="s">
        <v>126</v>
      </c>
      <c r="D9" s="29" t="s">
        <v>21</v>
      </c>
      <c r="E9" s="29"/>
      <c r="F9" s="71">
        <f t="shared" ref="F9:F35" si="0">J9+N9+R9+V9</f>
        <v>0</v>
      </c>
      <c r="G9" s="71">
        <f t="shared" ref="G9:G35" si="1">K9+O9+S9+W9</f>
        <v>0</v>
      </c>
      <c r="H9" s="71">
        <f t="shared" ref="H9:H35" si="2">L9+P9+T9+X9</f>
        <v>0</v>
      </c>
      <c r="I9" s="84">
        <f t="shared" ref="I9:I35" si="3">M9+Q9+U9+Y9</f>
        <v>0</v>
      </c>
      <c r="J9" s="97"/>
      <c r="K9" s="78"/>
      <c r="L9" s="78"/>
      <c r="M9" s="98"/>
      <c r="N9" s="97"/>
      <c r="O9" s="78"/>
      <c r="P9" s="78"/>
      <c r="Q9" s="232"/>
      <c r="R9" s="233"/>
      <c r="S9" s="234"/>
      <c r="T9" s="234"/>
      <c r="U9" s="239"/>
      <c r="V9" s="233"/>
      <c r="W9" s="234"/>
      <c r="X9" s="234"/>
      <c r="Y9" s="239"/>
    </row>
    <row r="10" spans="1:25" ht="41.25">
      <c r="A10" s="141" t="s">
        <v>127</v>
      </c>
      <c r="B10" s="41" t="s">
        <v>255</v>
      </c>
      <c r="C10" s="29" t="s">
        <v>128</v>
      </c>
      <c r="D10" s="29" t="s">
        <v>21</v>
      </c>
      <c r="E10" s="29"/>
      <c r="F10" s="71">
        <f t="shared" si="0"/>
        <v>0</v>
      </c>
      <c r="G10" s="71">
        <f t="shared" si="1"/>
        <v>0</v>
      </c>
      <c r="H10" s="71">
        <f t="shared" si="2"/>
        <v>0</v>
      </c>
      <c r="I10" s="84">
        <f t="shared" si="3"/>
        <v>0</v>
      </c>
      <c r="J10" s="97"/>
      <c r="K10" s="78"/>
      <c r="L10" s="78"/>
      <c r="M10" s="98"/>
      <c r="N10" s="97"/>
      <c r="O10" s="78"/>
      <c r="P10" s="78"/>
      <c r="Q10" s="232"/>
      <c r="R10" s="233"/>
      <c r="S10" s="234"/>
      <c r="T10" s="234"/>
      <c r="U10" s="239"/>
      <c r="V10" s="233"/>
      <c r="W10" s="234"/>
      <c r="X10" s="234"/>
      <c r="Y10" s="239"/>
    </row>
    <row r="11" spans="1:25" ht="41.25">
      <c r="A11" s="141" t="s">
        <v>129</v>
      </c>
      <c r="B11" s="41" t="s">
        <v>256</v>
      </c>
      <c r="C11" s="29" t="s">
        <v>131</v>
      </c>
      <c r="D11" s="29" t="s">
        <v>21</v>
      </c>
      <c r="E11" s="29"/>
      <c r="F11" s="71">
        <f t="shared" si="0"/>
        <v>0</v>
      </c>
      <c r="G11" s="71">
        <f t="shared" si="1"/>
        <v>0</v>
      </c>
      <c r="H11" s="71">
        <f t="shared" si="2"/>
        <v>0</v>
      </c>
      <c r="I11" s="84">
        <f t="shared" si="3"/>
        <v>0</v>
      </c>
      <c r="J11" s="97"/>
      <c r="K11" s="78"/>
      <c r="L11" s="78"/>
      <c r="M11" s="98"/>
      <c r="N11" s="97"/>
      <c r="O11" s="78"/>
      <c r="P11" s="78"/>
      <c r="Q11" s="232"/>
      <c r="R11" s="233"/>
      <c r="S11" s="234"/>
      <c r="T11" s="234"/>
      <c r="U11" s="239"/>
      <c r="V11" s="233"/>
      <c r="W11" s="234"/>
      <c r="X11" s="234"/>
      <c r="Y11" s="239"/>
    </row>
    <row r="12" spans="1:25" ht="24" customHeight="1">
      <c r="A12" s="141" t="s">
        <v>284</v>
      </c>
      <c r="B12" s="28" t="s">
        <v>137</v>
      </c>
      <c r="C12" s="29" t="s">
        <v>285</v>
      </c>
      <c r="D12" s="29" t="s">
        <v>21</v>
      </c>
      <c r="E12" s="29"/>
      <c r="F12" s="71"/>
      <c r="G12" s="71"/>
      <c r="H12" s="71"/>
      <c r="I12" s="84"/>
      <c r="J12" s="97"/>
      <c r="K12" s="78"/>
      <c r="L12" s="78"/>
      <c r="M12" s="98"/>
      <c r="N12" s="97"/>
      <c r="O12" s="78"/>
      <c r="P12" s="78"/>
      <c r="Q12" s="232"/>
      <c r="R12" s="233"/>
      <c r="S12" s="234"/>
      <c r="T12" s="234"/>
      <c r="U12" s="239"/>
      <c r="V12" s="233"/>
      <c r="W12" s="234"/>
      <c r="X12" s="234"/>
      <c r="Y12" s="239"/>
    </row>
    <row r="13" spans="1:25" ht="15.75">
      <c r="A13" s="141"/>
      <c r="B13" s="28" t="s">
        <v>286</v>
      </c>
      <c r="C13" s="29" t="s">
        <v>287</v>
      </c>
      <c r="D13" s="29"/>
      <c r="E13" s="29"/>
      <c r="F13" s="71"/>
      <c r="G13" s="71"/>
      <c r="H13" s="71"/>
      <c r="I13" s="84"/>
      <c r="J13" s="97"/>
      <c r="K13" s="78"/>
      <c r="L13" s="78"/>
      <c r="M13" s="98"/>
      <c r="N13" s="97"/>
      <c r="O13" s="78"/>
      <c r="P13" s="78"/>
      <c r="Q13" s="232"/>
      <c r="R13" s="233"/>
      <c r="S13" s="234"/>
      <c r="T13" s="234"/>
      <c r="U13" s="239"/>
      <c r="V13" s="233"/>
      <c r="W13" s="234"/>
      <c r="X13" s="234"/>
      <c r="Y13" s="239"/>
    </row>
    <row r="14" spans="1:25" ht="15.75">
      <c r="A14" s="141" t="s">
        <v>288</v>
      </c>
      <c r="B14" s="28" t="s">
        <v>258</v>
      </c>
      <c r="C14" s="29" t="s">
        <v>289</v>
      </c>
      <c r="D14" s="29" t="s">
        <v>21</v>
      </c>
      <c r="E14" s="29"/>
      <c r="F14" s="71"/>
      <c r="G14" s="71"/>
      <c r="H14" s="71"/>
      <c r="I14" s="84"/>
      <c r="J14" s="97"/>
      <c r="K14" s="78"/>
      <c r="L14" s="78"/>
      <c r="M14" s="98"/>
      <c r="N14" s="97"/>
      <c r="O14" s="78"/>
      <c r="P14" s="78"/>
      <c r="Q14" s="232"/>
      <c r="R14" s="233"/>
      <c r="S14" s="234"/>
      <c r="T14" s="234"/>
      <c r="U14" s="239"/>
      <c r="V14" s="233"/>
      <c r="W14" s="234"/>
      <c r="X14" s="234"/>
      <c r="Y14" s="239"/>
    </row>
    <row r="15" spans="1:25" ht="41.25">
      <c r="A15" s="141" t="s">
        <v>130</v>
      </c>
      <c r="B15" s="41" t="s">
        <v>257</v>
      </c>
      <c r="C15" s="29" t="s">
        <v>132</v>
      </c>
      <c r="D15" s="29" t="s">
        <v>21</v>
      </c>
      <c r="E15" s="29"/>
      <c r="F15" s="71">
        <f t="shared" si="0"/>
        <v>21713880</v>
      </c>
      <c r="G15" s="71">
        <f t="shared" si="1"/>
        <v>0</v>
      </c>
      <c r="H15" s="71">
        <f t="shared" si="2"/>
        <v>0</v>
      </c>
      <c r="I15" s="84">
        <f t="shared" si="3"/>
        <v>0</v>
      </c>
      <c r="J15" s="97">
        <f>'Иная субсидия'!E50+'Иная субсидия'!E70</f>
        <v>21713880</v>
      </c>
      <c r="K15" s="78"/>
      <c r="L15" s="78"/>
      <c r="M15" s="98"/>
      <c r="N15" s="97"/>
      <c r="O15" s="78"/>
      <c r="P15" s="78"/>
      <c r="Q15" s="232"/>
      <c r="R15" s="233"/>
      <c r="S15" s="234"/>
      <c r="T15" s="234"/>
      <c r="U15" s="239"/>
      <c r="V15" s="233"/>
      <c r="W15" s="234"/>
      <c r="X15" s="234"/>
      <c r="Y15" s="239"/>
    </row>
    <row r="16" spans="1:25" ht="34.5" customHeight="1">
      <c r="A16" s="141" t="s">
        <v>133</v>
      </c>
      <c r="B16" s="42" t="s">
        <v>135</v>
      </c>
      <c r="C16" s="29" t="s">
        <v>134</v>
      </c>
      <c r="D16" s="29" t="s">
        <v>21</v>
      </c>
      <c r="E16" s="29"/>
      <c r="F16" s="71">
        <f t="shared" si="0"/>
        <v>0</v>
      </c>
      <c r="G16" s="71">
        <f t="shared" si="1"/>
        <v>0</v>
      </c>
      <c r="H16" s="71">
        <f t="shared" si="2"/>
        <v>0</v>
      </c>
      <c r="I16" s="84">
        <f t="shared" si="3"/>
        <v>0</v>
      </c>
      <c r="J16" s="97"/>
      <c r="K16" s="78"/>
      <c r="L16" s="78"/>
      <c r="M16" s="98"/>
      <c r="N16" s="97"/>
      <c r="O16" s="78"/>
      <c r="P16" s="78"/>
      <c r="Q16" s="232"/>
      <c r="R16" s="233"/>
      <c r="S16" s="234"/>
      <c r="T16" s="234"/>
      <c r="U16" s="239"/>
      <c r="V16" s="233"/>
      <c r="W16" s="234"/>
      <c r="X16" s="234"/>
      <c r="Y16" s="239"/>
    </row>
    <row r="17" spans="1:25" ht="24" customHeight="1">
      <c r="A17" s="141" t="s">
        <v>136</v>
      </c>
      <c r="B17" s="28" t="s">
        <v>137</v>
      </c>
      <c r="C17" s="29" t="s">
        <v>138</v>
      </c>
      <c r="D17" s="29" t="s">
        <v>21</v>
      </c>
      <c r="E17" s="29"/>
      <c r="F17" s="71">
        <f t="shared" si="0"/>
        <v>0</v>
      </c>
      <c r="G17" s="71">
        <f t="shared" si="1"/>
        <v>0</v>
      </c>
      <c r="H17" s="71">
        <f t="shared" si="2"/>
        <v>0</v>
      </c>
      <c r="I17" s="84">
        <f t="shared" si="3"/>
        <v>0</v>
      </c>
      <c r="J17" s="97"/>
      <c r="K17" s="78"/>
      <c r="L17" s="78"/>
      <c r="M17" s="98"/>
      <c r="N17" s="97"/>
      <c r="O17" s="78"/>
      <c r="P17" s="78"/>
      <c r="Q17" s="232"/>
      <c r="R17" s="233"/>
      <c r="S17" s="234"/>
      <c r="T17" s="234"/>
      <c r="U17" s="239"/>
      <c r="V17" s="233"/>
      <c r="W17" s="234"/>
      <c r="X17" s="234"/>
      <c r="Y17" s="239"/>
    </row>
    <row r="18" spans="1:25" ht="12.75" customHeight="1">
      <c r="A18" s="141" t="s">
        <v>139</v>
      </c>
      <c r="B18" s="28" t="s">
        <v>258</v>
      </c>
      <c r="C18" s="29" t="s">
        <v>140</v>
      </c>
      <c r="D18" s="29" t="s">
        <v>21</v>
      </c>
      <c r="E18" s="29"/>
      <c r="F18" s="71">
        <f t="shared" si="0"/>
        <v>0</v>
      </c>
      <c r="G18" s="71">
        <f t="shared" si="1"/>
        <v>0</v>
      </c>
      <c r="H18" s="71">
        <f t="shared" si="2"/>
        <v>0</v>
      </c>
      <c r="I18" s="84">
        <f t="shared" si="3"/>
        <v>0</v>
      </c>
      <c r="J18" s="97"/>
      <c r="K18" s="78"/>
      <c r="L18" s="78"/>
      <c r="M18" s="98"/>
      <c r="N18" s="97"/>
      <c r="O18" s="78"/>
      <c r="P18" s="78"/>
      <c r="Q18" s="232"/>
      <c r="R18" s="233"/>
      <c r="S18" s="234"/>
      <c r="T18" s="234"/>
      <c r="U18" s="239"/>
      <c r="V18" s="233"/>
      <c r="W18" s="234"/>
      <c r="X18" s="234"/>
      <c r="Y18" s="239"/>
    </row>
    <row r="19" spans="1:25" ht="25.5">
      <c r="A19" s="141" t="s">
        <v>141</v>
      </c>
      <c r="B19" s="42" t="s">
        <v>142</v>
      </c>
      <c r="C19" s="29" t="s">
        <v>143</v>
      </c>
      <c r="D19" s="29" t="s">
        <v>21</v>
      </c>
      <c r="E19" s="29"/>
      <c r="F19" s="71">
        <f t="shared" si="0"/>
        <v>21713880</v>
      </c>
      <c r="G19" s="71">
        <f t="shared" si="1"/>
        <v>0</v>
      </c>
      <c r="H19" s="71">
        <f t="shared" si="2"/>
        <v>0</v>
      </c>
      <c r="I19" s="84">
        <f t="shared" si="3"/>
        <v>0</v>
      </c>
      <c r="J19" s="97">
        <f>'Иная субсидия'!E50+'Иная субсидия'!E70</f>
        <v>21713880</v>
      </c>
      <c r="K19" s="78"/>
      <c r="L19" s="78"/>
      <c r="M19" s="98"/>
      <c r="N19" s="97"/>
      <c r="O19" s="78"/>
      <c r="P19" s="78"/>
      <c r="Q19" s="232"/>
      <c r="R19" s="233"/>
      <c r="S19" s="234"/>
      <c r="T19" s="234"/>
      <c r="U19" s="239"/>
      <c r="V19" s="233"/>
      <c r="W19" s="234"/>
      <c r="X19" s="234"/>
      <c r="Y19" s="239"/>
    </row>
    <row r="20" spans="1:25" ht="15.75">
      <c r="A20" s="141"/>
      <c r="B20" s="28" t="s">
        <v>286</v>
      </c>
      <c r="C20" s="29" t="s">
        <v>290</v>
      </c>
      <c r="D20" s="29"/>
      <c r="E20" s="29"/>
      <c r="F20" s="29"/>
      <c r="G20" s="71"/>
      <c r="H20" s="71"/>
      <c r="I20" s="84"/>
      <c r="J20" s="97"/>
      <c r="K20" s="78"/>
      <c r="L20" s="78"/>
      <c r="M20" s="98"/>
      <c r="N20" s="97"/>
      <c r="O20" s="78"/>
      <c r="P20" s="78"/>
      <c r="Q20" s="232"/>
      <c r="R20" s="233"/>
      <c r="S20" s="234"/>
      <c r="T20" s="234"/>
      <c r="U20" s="239"/>
      <c r="V20" s="233"/>
      <c r="W20" s="234"/>
      <c r="X20" s="234"/>
      <c r="Y20" s="239"/>
    </row>
    <row r="21" spans="1:25" ht="24" customHeight="1">
      <c r="A21" s="141" t="s">
        <v>144</v>
      </c>
      <c r="B21" s="28" t="s">
        <v>137</v>
      </c>
      <c r="C21" s="29" t="s">
        <v>145</v>
      </c>
      <c r="D21" s="29" t="s">
        <v>21</v>
      </c>
      <c r="E21" s="29"/>
      <c r="F21" s="71">
        <f t="shared" si="0"/>
        <v>21713880</v>
      </c>
      <c r="G21" s="71">
        <f t="shared" si="1"/>
        <v>0</v>
      </c>
      <c r="H21" s="71">
        <f t="shared" si="2"/>
        <v>0</v>
      </c>
      <c r="I21" s="84">
        <f t="shared" si="3"/>
        <v>0</v>
      </c>
      <c r="J21" s="97">
        <f>'Иная субсидия'!E50+'Иная субсидия'!E70</f>
        <v>21713880</v>
      </c>
      <c r="K21" s="78"/>
      <c r="L21" s="78"/>
      <c r="M21" s="98"/>
      <c r="N21" s="97"/>
      <c r="O21" s="78"/>
      <c r="P21" s="78"/>
      <c r="Q21" s="232"/>
      <c r="R21" s="233"/>
      <c r="S21" s="234"/>
      <c r="T21" s="234"/>
      <c r="U21" s="239"/>
      <c r="V21" s="233"/>
      <c r="W21" s="234"/>
      <c r="X21" s="234"/>
      <c r="Y21" s="239"/>
    </row>
    <row r="22" spans="1:25" ht="12.75" customHeight="1">
      <c r="A22" s="141" t="s">
        <v>146</v>
      </c>
      <c r="B22" s="28" t="s">
        <v>258</v>
      </c>
      <c r="C22" s="29" t="s">
        <v>147</v>
      </c>
      <c r="D22" s="29" t="s">
        <v>21</v>
      </c>
      <c r="E22" s="29"/>
      <c r="F22" s="71">
        <f t="shared" si="0"/>
        <v>0</v>
      </c>
      <c r="G22" s="71">
        <f t="shared" si="1"/>
        <v>0</v>
      </c>
      <c r="H22" s="71">
        <f t="shared" si="2"/>
        <v>0</v>
      </c>
      <c r="I22" s="84">
        <f t="shared" si="3"/>
        <v>0</v>
      </c>
      <c r="J22" s="97"/>
      <c r="K22" s="78"/>
      <c r="L22" s="78"/>
      <c r="M22" s="98"/>
      <c r="N22" s="97"/>
      <c r="O22" s="78"/>
      <c r="P22" s="78"/>
      <c r="Q22" s="232"/>
      <c r="R22" s="233"/>
      <c r="S22" s="234"/>
      <c r="T22" s="234"/>
      <c r="U22" s="239"/>
      <c r="V22" s="233"/>
      <c r="W22" s="234"/>
      <c r="X22" s="234"/>
      <c r="Y22" s="239"/>
    </row>
    <row r="23" spans="1:25" ht="28.5">
      <c r="A23" s="141" t="s">
        <v>148</v>
      </c>
      <c r="B23" s="42" t="s">
        <v>259</v>
      </c>
      <c r="C23" s="29" t="s">
        <v>149</v>
      </c>
      <c r="D23" s="29" t="s">
        <v>21</v>
      </c>
      <c r="E23" s="29"/>
      <c r="F23" s="71">
        <f t="shared" si="0"/>
        <v>0</v>
      </c>
      <c r="G23" s="71">
        <f t="shared" si="1"/>
        <v>0</v>
      </c>
      <c r="H23" s="71">
        <f t="shared" si="2"/>
        <v>0</v>
      </c>
      <c r="I23" s="84">
        <f t="shared" si="3"/>
        <v>0</v>
      </c>
      <c r="J23" s="97"/>
      <c r="K23" s="78"/>
      <c r="L23" s="78"/>
      <c r="M23" s="98"/>
      <c r="N23" s="97"/>
      <c r="O23" s="78"/>
      <c r="P23" s="78"/>
      <c r="Q23" s="232"/>
      <c r="R23" s="233"/>
      <c r="S23" s="234"/>
      <c r="T23" s="234"/>
      <c r="U23" s="239"/>
      <c r="V23" s="233"/>
      <c r="W23" s="234"/>
      <c r="X23" s="234"/>
      <c r="Y23" s="239"/>
    </row>
    <row r="24" spans="1:25" ht="12.75" customHeight="1">
      <c r="A24" s="141"/>
      <c r="B24" s="28" t="s">
        <v>286</v>
      </c>
      <c r="C24" s="29" t="s">
        <v>291</v>
      </c>
      <c r="D24" s="29"/>
      <c r="E24" s="29"/>
      <c r="F24" s="29"/>
      <c r="G24" s="71"/>
      <c r="H24" s="71"/>
      <c r="I24" s="84"/>
      <c r="J24" s="97"/>
      <c r="K24" s="78"/>
      <c r="L24" s="78"/>
      <c r="M24" s="98"/>
      <c r="N24" s="97"/>
      <c r="O24" s="78"/>
      <c r="P24" s="78"/>
      <c r="Q24" s="232"/>
      <c r="R24" s="233"/>
      <c r="S24" s="234"/>
      <c r="T24" s="234"/>
      <c r="U24" s="239"/>
      <c r="V24" s="233"/>
      <c r="W24" s="234"/>
      <c r="X24" s="234"/>
      <c r="Y24" s="239"/>
    </row>
    <row r="25" spans="1:25" ht="11.25" customHeight="1">
      <c r="A25" s="141" t="s">
        <v>150</v>
      </c>
      <c r="B25" s="42" t="s">
        <v>151</v>
      </c>
      <c r="C25" s="29" t="s">
        <v>152</v>
      </c>
      <c r="D25" s="29" t="s">
        <v>21</v>
      </c>
      <c r="E25" s="29"/>
      <c r="F25" s="71">
        <f t="shared" si="0"/>
        <v>0</v>
      </c>
      <c r="G25" s="71">
        <f t="shared" si="1"/>
        <v>0</v>
      </c>
      <c r="H25" s="71">
        <f t="shared" si="2"/>
        <v>0</v>
      </c>
      <c r="I25" s="84">
        <f t="shared" si="3"/>
        <v>0</v>
      </c>
      <c r="J25" s="97"/>
      <c r="K25" s="78"/>
      <c r="L25" s="78"/>
      <c r="M25" s="98"/>
      <c r="N25" s="97"/>
      <c r="O25" s="78"/>
      <c r="P25" s="78"/>
      <c r="Q25" s="232"/>
      <c r="R25" s="233"/>
      <c r="S25" s="234"/>
      <c r="T25" s="234"/>
      <c r="U25" s="239"/>
      <c r="V25" s="233"/>
      <c r="W25" s="234"/>
      <c r="X25" s="234"/>
      <c r="Y25" s="239"/>
    </row>
    <row r="26" spans="1:25" ht="24" customHeight="1">
      <c r="A26" s="141" t="s">
        <v>153</v>
      </c>
      <c r="B26" s="28" t="s">
        <v>137</v>
      </c>
      <c r="C26" s="29" t="s">
        <v>154</v>
      </c>
      <c r="D26" s="29" t="s">
        <v>21</v>
      </c>
      <c r="E26" s="29"/>
      <c r="F26" s="71">
        <f t="shared" si="0"/>
        <v>0</v>
      </c>
      <c r="G26" s="71">
        <f t="shared" si="1"/>
        <v>0</v>
      </c>
      <c r="H26" s="71">
        <f t="shared" si="2"/>
        <v>0</v>
      </c>
      <c r="I26" s="84">
        <f t="shared" si="3"/>
        <v>0</v>
      </c>
      <c r="J26" s="97"/>
      <c r="K26" s="78"/>
      <c r="L26" s="78"/>
      <c r="M26" s="98"/>
      <c r="N26" s="97"/>
      <c r="O26" s="78"/>
      <c r="P26" s="78"/>
      <c r="Q26" s="232"/>
      <c r="R26" s="233"/>
      <c r="S26" s="234"/>
      <c r="T26" s="234"/>
      <c r="U26" s="239"/>
      <c r="V26" s="233"/>
      <c r="W26" s="234"/>
      <c r="X26" s="234"/>
      <c r="Y26" s="239"/>
    </row>
    <row r="27" spans="1:25" ht="12.75" customHeight="1">
      <c r="A27" s="141" t="s">
        <v>155</v>
      </c>
      <c r="B27" s="28" t="s">
        <v>258</v>
      </c>
      <c r="C27" s="29" t="s">
        <v>156</v>
      </c>
      <c r="D27" s="29" t="s">
        <v>21</v>
      </c>
      <c r="E27" s="29"/>
      <c r="F27" s="71">
        <f t="shared" si="0"/>
        <v>0</v>
      </c>
      <c r="G27" s="71">
        <f t="shared" si="1"/>
        <v>0</v>
      </c>
      <c r="H27" s="71">
        <f t="shared" si="2"/>
        <v>0</v>
      </c>
      <c r="I27" s="84">
        <f t="shared" si="3"/>
        <v>0</v>
      </c>
      <c r="J27" s="97"/>
      <c r="K27" s="78"/>
      <c r="L27" s="78"/>
      <c r="M27" s="98"/>
      <c r="N27" s="97"/>
      <c r="O27" s="78"/>
      <c r="P27" s="78"/>
      <c r="Q27" s="232"/>
      <c r="R27" s="233"/>
      <c r="S27" s="234"/>
      <c r="T27" s="234"/>
      <c r="U27" s="239"/>
      <c r="V27" s="233"/>
      <c r="W27" s="234"/>
      <c r="X27" s="234"/>
      <c r="Y27" s="239"/>
    </row>
    <row r="28" spans="1:25" ht="12" customHeight="1">
      <c r="A28" s="141" t="s">
        <v>157</v>
      </c>
      <c r="B28" s="42" t="s">
        <v>158</v>
      </c>
      <c r="C28" s="29" t="s">
        <v>159</v>
      </c>
      <c r="D28" s="29" t="s">
        <v>21</v>
      </c>
      <c r="E28" s="29"/>
      <c r="F28" s="71">
        <f t="shared" si="0"/>
        <v>0</v>
      </c>
      <c r="G28" s="71">
        <f t="shared" si="1"/>
        <v>0</v>
      </c>
      <c r="H28" s="71">
        <f t="shared" si="2"/>
        <v>0</v>
      </c>
      <c r="I28" s="84">
        <f t="shared" si="3"/>
        <v>0</v>
      </c>
      <c r="J28" s="97"/>
      <c r="K28" s="78"/>
      <c r="L28" s="78"/>
      <c r="M28" s="98"/>
      <c r="N28" s="97"/>
      <c r="O28" s="78"/>
      <c r="P28" s="78"/>
      <c r="Q28" s="232"/>
      <c r="R28" s="233"/>
      <c r="S28" s="234"/>
      <c r="T28" s="234"/>
      <c r="U28" s="239"/>
      <c r="V28" s="233"/>
      <c r="W28" s="234"/>
      <c r="X28" s="234"/>
      <c r="Y28" s="239"/>
    </row>
    <row r="29" spans="1:25" ht="24" customHeight="1">
      <c r="A29" s="141" t="s">
        <v>160</v>
      </c>
      <c r="B29" s="28" t="s">
        <v>137</v>
      </c>
      <c r="C29" s="29" t="s">
        <v>161</v>
      </c>
      <c r="D29" s="29" t="s">
        <v>21</v>
      </c>
      <c r="E29" s="29"/>
      <c r="F29" s="71">
        <f t="shared" si="0"/>
        <v>0</v>
      </c>
      <c r="G29" s="71">
        <f t="shared" si="1"/>
        <v>0</v>
      </c>
      <c r="H29" s="71">
        <f t="shared" si="2"/>
        <v>0</v>
      </c>
      <c r="I29" s="84">
        <f t="shared" si="3"/>
        <v>0</v>
      </c>
      <c r="J29" s="97"/>
      <c r="K29" s="78"/>
      <c r="L29" s="78"/>
      <c r="M29" s="98"/>
      <c r="N29" s="97"/>
      <c r="O29" s="78"/>
      <c r="P29" s="78"/>
      <c r="Q29" s="232"/>
      <c r="R29" s="233"/>
      <c r="S29" s="234"/>
      <c r="T29" s="234"/>
      <c r="U29" s="239"/>
      <c r="V29" s="233"/>
      <c r="W29" s="234"/>
      <c r="X29" s="234"/>
      <c r="Y29" s="239"/>
    </row>
    <row r="30" spans="1:25" ht="15.75">
      <c r="A30" s="141"/>
      <c r="B30" s="28" t="s">
        <v>286</v>
      </c>
      <c r="C30" s="29" t="s">
        <v>292</v>
      </c>
      <c r="D30" s="29"/>
      <c r="E30" s="29"/>
      <c r="F30" s="29"/>
      <c r="G30" s="71"/>
      <c r="H30" s="71"/>
      <c r="I30" s="84"/>
      <c r="J30" s="97"/>
      <c r="K30" s="78"/>
      <c r="L30" s="78"/>
      <c r="M30" s="98"/>
      <c r="N30" s="97"/>
      <c r="O30" s="78"/>
      <c r="P30" s="78"/>
      <c r="Q30" s="232"/>
      <c r="R30" s="233"/>
      <c r="S30" s="234"/>
      <c r="T30" s="234"/>
      <c r="U30" s="239"/>
      <c r="V30" s="233"/>
      <c r="W30" s="234"/>
      <c r="X30" s="234"/>
      <c r="Y30" s="239"/>
    </row>
    <row r="31" spans="1:25" ht="11.25" customHeight="1">
      <c r="A31" s="141" t="s">
        <v>162</v>
      </c>
      <c r="B31" s="28" t="s">
        <v>163</v>
      </c>
      <c r="C31" s="29" t="s">
        <v>164</v>
      </c>
      <c r="D31" s="29" t="s">
        <v>21</v>
      </c>
      <c r="E31" s="29"/>
      <c r="F31" s="71">
        <f t="shared" si="0"/>
        <v>0</v>
      </c>
      <c r="G31" s="71">
        <f t="shared" si="1"/>
        <v>0</v>
      </c>
      <c r="H31" s="71">
        <f t="shared" si="2"/>
        <v>0</v>
      </c>
      <c r="I31" s="84">
        <f t="shared" si="3"/>
        <v>0</v>
      </c>
      <c r="J31" s="97"/>
      <c r="K31" s="78"/>
      <c r="L31" s="78"/>
      <c r="M31" s="98"/>
      <c r="N31" s="97"/>
      <c r="O31" s="78"/>
      <c r="P31" s="78"/>
      <c r="Q31" s="232"/>
      <c r="R31" s="233"/>
      <c r="S31" s="234"/>
      <c r="T31" s="234"/>
      <c r="U31" s="239"/>
      <c r="V31" s="233"/>
      <c r="W31" s="234"/>
      <c r="X31" s="234"/>
      <c r="Y31" s="239"/>
    </row>
    <row r="32" spans="1:25" ht="41.25">
      <c r="A32" s="141" t="s">
        <v>8</v>
      </c>
      <c r="B32" s="50" t="s">
        <v>260</v>
      </c>
      <c r="C32" s="29" t="s">
        <v>165</v>
      </c>
      <c r="D32" s="29" t="s">
        <v>21</v>
      </c>
      <c r="E32" s="29"/>
      <c r="F32" s="71">
        <f t="shared" si="0"/>
        <v>21713880</v>
      </c>
      <c r="G32" s="71">
        <f t="shared" si="1"/>
        <v>0</v>
      </c>
      <c r="H32" s="71">
        <f t="shared" si="2"/>
        <v>0</v>
      </c>
      <c r="I32" s="84">
        <f t="shared" si="3"/>
        <v>0</v>
      </c>
      <c r="J32" s="97">
        <f>'Иная субсидия'!E50+'Иная субсидия'!E70</f>
        <v>21713880</v>
      </c>
      <c r="K32" s="78"/>
      <c r="L32" s="78"/>
      <c r="M32" s="98"/>
      <c r="N32" s="97"/>
      <c r="O32" s="78"/>
      <c r="P32" s="78"/>
      <c r="Q32" s="232"/>
      <c r="R32" s="233"/>
      <c r="S32" s="234"/>
      <c r="T32" s="234"/>
      <c r="U32" s="239"/>
      <c r="V32" s="233"/>
      <c r="W32" s="234"/>
      <c r="X32" s="234"/>
      <c r="Y32" s="239"/>
    </row>
    <row r="33" spans="1:25" ht="11.25" customHeight="1">
      <c r="A33" s="141"/>
      <c r="B33" s="50" t="s">
        <v>166</v>
      </c>
      <c r="C33" s="29" t="s">
        <v>167</v>
      </c>
      <c r="D33" s="29"/>
      <c r="E33" s="29"/>
      <c r="F33" s="71">
        <f t="shared" si="0"/>
        <v>21713880</v>
      </c>
      <c r="G33" s="71">
        <f t="shared" si="1"/>
        <v>0</v>
      </c>
      <c r="H33" s="71">
        <f t="shared" si="2"/>
        <v>0</v>
      </c>
      <c r="I33" s="84">
        <f t="shared" si="3"/>
        <v>0</v>
      </c>
      <c r="J33" s="97">
        <f>'Иная субсидия'!E50+'Иная субсидия'!E70</f>
        <v>21713880</v>
      </c>
      <c r="K33" s="78"/>
      <c r="L33" s="78"/>
      <c r="M33" s="98"/>
      <c r="N33" s="97"/>
      <c r="O33" s="78"/>
      <c r="P33" s="78"/>
      <c r="Q33" s="232"/>
      <c r="R33" s="233"/>
      <c r="S33" s="234"/>
      <c r="T33" s="234"/>
      <c r="U33" s="239"/>
      <c r="V33" s="233"/>
      <c r="W33" s="234"/>
      <c r="X33" s="234"/>
      <c r="Y33" s="239"/>
    </row>
    <row r="34" spans="1:25" ht="38.25">
      <c r="A34" s="141" t="s">
        <v>9</v>
      </c>
      <c r="B34" s="50" t="s">
        <v>168</v>
      </c>
      <c r="C34" s="29" t="s">
        <v>169</v>
      </c>
      <c r="D34" s="29" t="s">
        <v>21</v>
      </c>
      <c r="E34" s="29"/>
      <c r="F34" s="71">
        <f t="shared" si="0"/>
        <v>0</v>
      </c>
      <c r="G34" s="71">
        <f t="shared" si="1"/>
        <v>0</v>
      </c>
      <c r="H34" s="71">
        <f t="shared" si="2"/>
        <v>0</v>
      </c>
      <c r="I34" s="84">
        <f t="shared" si="3"/>
        <v>0</v>
      </c>
      <c r="J34" s="97"/>
      <c r="K34" s="78"/>
      <c r="L34" s="78"/>
      <c r="M34" s="98"/>
      <c r="N34" s="97"/>
      <c r="O34" s="78"/>
      <c r="P34" s="78"/>
      <c r="Q34" s="232"/>
      <c r="R34" s="233"/>
      <c r="S34" s="234"/>
      <c r="T34" s="234"/>
      <c r="U34" s="239"/>
      <c r="V34" s="233"/>
      <c r="W34" s="234"/>
      <c r="X34" s="234"/>
      <c r="Y34" s="239"/>
    </row>
    <row r="35" spans="1:25" ht="13.5" thickBot="1">
      <c r="A35" s="143"/>
      <c r="B35" s="144" t="s">
        <v>166</v>
      </c>
      <c r="C35" s="118" t="s">
        <v>170</v>
      </c>
      <c r="D35" s="118"/>
      <c r="E35" s="118"/>
      <c r="F35" s="101">
        <f t="shared" si="0"/>
        <v>0</v>
      </c>
      <c r="G35" s="101">
        <f t="shared" si="1"/>
        <v>0</v>
      </c>
      <c r="H35" s="101">
        <f t="shared" si="2"/>
        <v>0</v>
      </c>
      <c r="I35" s="145">
        <f t="shared" si="3"/>
        <v>0</v>
      </c>
      <c r="J35" s="220"/>
      <c r="K35" s="221"/>
      <c r="L35" s="221"/>
      <c r="M35" s="222"/>
      <c r="N35" s="220"/>
      <c r="O35" s="221"/>
      <c r="P35" s="221"/>
      <c r="Q35" s="235"/>
      <c r="R35" s="220"/>
      <c r="S35" s="221"/>
      <c r="T35" s="221"/>
      <c r="U35" s="222"/>
      <c r="V35" s="220"/>
      <c r="W35" s="221"/>
      <c r="X35" s="221"/>
      <c r="Y35" s="222"/>
    </row>
    <row r="36" spans="1:25">
      <c r="J36" s="236"/>
      <c r="K36" s="236"/>
      <c r="L36" s="236"/>
      <c r="M36" s="236"/>
      <c r="N36" s="236"/>
      <c r="O36" s="236"/>
      <c r="P36" s="236"/>
      <c r="Q36" s="236"/>
      <c r="R36" s="236"/>
      <c r="S36" s="236"/>
      <c r="T36" s="236"/>
      <c r="U36" s="236"/>
      <c r="V36" s="236"/>
      <c r="W36" s="236"/>
      <c r="X36" s="236"/>
      <c r="Y36" s="236"/>
    </row>
    <row r="37" spans="1:25">
      <c r="D37" s="8"/>
      <c r="E37" s="8"/>
    </row>
    <row r="38" spans="1:25">
      <c r="C38" s="377"/>
      <c r="D38" s="378"/>
      <c r="E38" s="26"/>
      <c r="F38" s="57"/>
      <c r="G38" s="379"/>
      <c r="H38" s="380"/>
      <c r="I38" s="380"/>
      <c r="J38" s="61"/>
      <c r="K38" s="377"/>
      <c r="L38" s="378"/>
      <c r="M38" s="378"/>
      <c r="N38" s="61"/>
      <c r="O38" s="377"/>
      <c r="P38" s="378"/>
      <c r="Q38" s="378"/>
      <c r="R38" s="61"/>
      <c r="S38" s="391"/>
      <c r="T38" s="392"/>
      <c r="U38" s="392"/>
      <c r="V38" s="61"/>
      <c r="W38" s="377"/>
      <c r="X38" s="378"/>
      <c r="Y38" s="378"/>
    </row>
    <row r="39" spans="1:25" s="1" customFormat="1" ht="9.75">
      <c r="A39" s="54"/>
      <c r="B39" s="54"/>
      <c r="C39" s="381"/>
      <c r="D39" s="381"/>
      <c r="E39" s="55"/>
      <c r="F39" s="58"/>
      <c r="G39" s="59"/>
      <c r="H39" s="59"/>
      <c r="I39" s="59"/>
      <c r="J39" s="62"/>
      <c r="K39" s="54"/>
      <c r="L39" s="54"/>
      <c r="M39" s="54"/>
      <c r="N39" s="62"/>
      <c r="O39" s="54"/>
      <c r="P39" s="54"/>
      <c r="Q39" s="54"/>
      <c r="R39" s="62"/>
      <c r="S39" s="54"/>
      <c r="T39" s="54"/>
      <c r="U39" s="54"/>
      <c r="V39" s="62"/>
      <c r="W39" s="54"/>
      <c r="X39" s="54"/>
      <c r="Y39" s="54"/>
    </row>
    <row r="40" spans="1:25" s="1" customFormat="1" ht="9.75">
      <c r="A40" s="54"/>
      <c r="B40" s="54"/>
      <c r="C40" s="55"/>
      <c r="D40" s="54"/>
      <c r="E40" s="54"/>
      <c r="F40" s="59"/>
      <c r="G40" s="59"/>
      <c r="H40" s="59"/>
      <c r="I40" s="59"/>
      <c r="J40" s="54"/>
      <c r="K40" s="54"/>
      <c r="L40" s="54"/>
      <c r="M40" s="54"/>
      <c r="N40" s="54"/>
      <c r="O40" s="54"/>
      <c r="P40" s="54"/>
      <c r="Q40" s="54"/>
      <c r="R40" s="54"/>
      <c r="S40" s="54"/>
      <c r="T40" s="54"/>
      <c r="U40" s="54"/>
      <c r="V40" s="54"/>
      <c r="W40" s="54"/>
      <c r="X40" s="54"/>
      <c r="Y40" s="54"/>
    </row>
    <row r="41" spans="1:25">
      <c r="C41" s="377"/>
      <c r="D41" s="378"/>
      <c r="E41" s="26"/>
      <c r="F41" s="57"/>
      <c r="G41" s="379"/>
      <c r="H41" s="380"/>
      <c r="I41" s="380"/>
      <c r="J41" s="61"/>
      <c r="K41" s="377"/>
      <c r="L41" s="378"/>
      <c r="M41" s="378"/>
      <c r="N41" s="61"/>
      <c r="O41" s="377"/>
      <c r="P41" s="378"/>
      <c r="Q41" s="378"/>
      <c r="R41" s="61"/>
      <c r="S41" s="391"/>
      <c r="T41" s="392"/>
      <c r="U41" s="392"/>
      <c r="V41" s="61"/>
      <c r="W41" s="377"/>
      <c r="X41" s="378"/>
      <c r="Y41" s="378"/>
    </row>
    <row r="42" spans="1:25" s="1" customFormat="1" ht="9.75">
      <c r="A42" s="54"/>
      <c r="B42" s="54"/>
      <c r="C42" s="381"/>
      <c r="D42" s="381"/>
      <c r="E42" s="55"/>
      <c r="F42" s="60"/>
      <c r="G42" s="382"/>
      <c r="H42" s="382"/>
      <c r="I42" s="382"/>
      <c r="J42" s="204"/>
      <c r="K42" s="381"/>
      <c r="L42" s="381"/>
      <c r="M42" s="381"/>
      <c r="N42" s="204"/>
      <c r="O42" s="381"/>
      <c r="P42" s="381"/>
      <c r="Q42" s="381"/>
      <c r="R42" s="204"/>
      <c r="S42" s="302"/>
      <c r="T42" s="302"/>
      <c r="U42" s="302"/>
      <c r="V42" s="204"/>
      <c r="W42" s="381"/>
      <c r="X42" s="381"/>
      <c r="Y42" s="381"/>
    </row>
    <row r="43" spans="1:25" s="1" customFormat="1" ht="9.75">
      <c r="A43" s="54"/>
      <c r="B43" s="54"/>
      <c r="C43" s="55"/>
      <c r="D43" s="54"/>
      <c r="E43" s="54"/>
      <c r="F43" s="59"/>
      <c r="G43" s="59"/>
      <c r="H43" s="59"/>
      <c r="I43" s="59"/>
      <c r="J43" s="54"/>
      <c r="K43" s="54"/>
      <c r="L43" s="54"/>
      <c r="M43" s="54"/>
      <c r="N43" s="54"/>
      <c r="O43" s="54"/>
      <c r="P43" s="54"/>
      <c r="Q43" s="54"/>
      <c r="R43" s="54"/>
      <c r="S43" s="54"/>
      <c r="T43" s="54"/>
      <c r="U43" s="54"/>
      <c r="V43" s="54"/>
      <c r="W43" s="54"/>
      <c r="X43" s="54"/>
      <c r="Y43" s="54"/>
    </row>
    <row r="44" spans="1:25">
      <c r="B44" s="385"/>
      <c r="C44" s="385"/>
    </row>
    <row r="45" spans="1:25" s="9" customFormat="1" ht="25.5" customHeight="1">
      <c r="A45" s="333" t="s">
        <v>293</v>
      </c>
      <c r="B45" s="333"/>
      <c r="C45" s="333"/>
      <c r="D45" s="333"/>
      <c r="E45" s="333"/>
      <c r="F45" s="333"/>
      <c r="G45" s="333"/>
      <c r="H45" s="333"/>
      <c r="I45" s="333"/>
      <c r="J45" s="56"/>
      <c r="K45" s="56"/>
      <c r="L45" s="56"/>
      <c r="M45" s="56"/>
      <c r="N45" s="56"/>
      <c r="O45" s="56"/>
      <c r="P45" s="56"/>
      <c r="Q45" s="56"/>
      <c r="R45" s="56"/>
      <c r="S45" s="56"/>
      <c r="T45" s="56"/>
      <c r="U45" s="56"/>
      <c r="V45" s="56"/>
      <c r="W45" s="56"/>
      <c r="X45" s="56"/>
      <c r="Y45" s="56"/>
    </row>
    <row r="46" spans="1:25" s="6" customFormat="1" ht="60" customHeight="1">
      <c r="A46" s="333" t="s">
        <v>294</v>
      </c>
      <c r="B46" s="333"/>
      <c r="C46" s="333"/>
      <c r="D46" s="333"/>
      <c r="E46" s="333"/>
      <c r="F46" s="333"/>
      <c r="G46" s="333"/>
      <c r="H46" s="333"/>
      <c r="I46" s="333"/>
      <c r="J46" s="47"/>
      <c r="K46" s="47"/>
      <c r="L46" s="47"/>
      <c r="M46" s="47"/>
      <c r="N46" s="47"/>
      <c r="O46" s="47"/>
      <c r="P46" s="47"/>
      <c r="Q46" s="47"/>
      <c r="R46" s="47"/>
      <c r="S46" s="47"/>
      <c r="T46" s="47"/>
      <c r="U46" s="47"/>
      <c r="V46" s="47"/>
      <c r="W46" s="47"/>
      <c r="X46" s="47"/>
      <c r="Y46" s="47"/>
    </row>
    <row r="47" spans="1:25" s="6" customFormat="1" ht="52.5" customHeight="1">
      <c r="A47" s="367" t="s">
        <v>186</v>
      </c>
      <c r="B47" s="368"/>
      <c r="C47" s="368"/>
      <c r="D47" s="368"/>
      <c r="E47" s="368"/>
      <c r="F47" s="368"/>
      <c r="G47" s="368"/>
      <c r="H47" s="368"/>
      <c r="I47" s="368"/>
      <c r="J47" s="47"/>
      <c r="K47" s="47"/>
      <c r="L47" s="47"/>
      <c r="M47" s="47"/>
      <c r="N47" s="47"/>
      <c r="O47" s="47"/>
      <c r="P47" s="47"/>
      <c r="Q47" s="47"/>
      <c r="R47" s="47"/>
      <c r="S47" s="47"/>
      <c r="T47" s="47"/>
      <c r="U47" s="47"/>
      <c r="V47" s="47"/>
      <c r="W47" s="47"/>
      <c r="X47" s="47"/>
      <c r="Y47" s="47"/>
    </row>
    <row r="48" spans="1:25" s="6" customFormat="1" ht="25.5" customHeight="1">
      <c r="A48" s="329" t="s">
        <v>187</v>
      </c>
      <c r="B48" s="329"/>
      <c r="C48" s="329"/>
      <c r="D48" s="329"/>
      <c r="E48" s="329"/>
      <c r="F48" s="329"/>
      <c r="G48" s="329"/>
      <c r="H48" s="329"/>
      <c r="I48" s="329"/>
      <c r="J48" s="47"/>
      <c r="K48" s="47"/>
      <c r="L48" s="47"/>
      <c r="M48" s="47"/>
      <c r="N48" s="47"/>
      <c r="O48" s="47"/>
      <c r="P48" s="47"/>
      <c r="Q48" s="47"/>
      <c r="R48" s="47"/>
      <c r="S48" s="47"/>
      <c r="T48" s="47"/>
      <c r="U48" s="47"/>
      <c r="V48" s="47"/>
      <c r="W48" s="47"/>
      <c r="X48" s="47"/>
      <c r="Y48" s="47"/>
    </row>
    <row r="49" spans="1:25" s="6" customFormat="1" ht="10.5">
      <c r="A49" s="46" t="s">
        <v>188</v>
      </c>
      <c r="B49" s="47"/>
      <c r="C49" s="56"/>
      <c r="D49" s="56"/>
      <c r="E49" s="56"/>
      <c r="F49" s="56"/>
      <c r="G49" s="56"/>
      <c r="H49" s="56"/>
      <c r="I49" s="56"/>
      <c r="J49" s="47"/>
      <c r="K49" s="47"/>
      <c r="L49" s="47"/>
      <c r="M49" s="47"/>
      <c r="N49" s="47"/>
      <c r="O49" s="47"/>
      <c r="P49" s="47"/>
      <c r="Q49" s="47"/>
      <c r="R49" s="47"/>
      <c r="S49" s="47"/>
      <c r="T49" s="47"/>
      <c r="U49" s="47"/>
      <c r="V49" s="47"/>
      <c r="W49" s="47"/>
      <c r="X49" s="47"/>
      <c r="Y49" s="47"/>
    </row>
    <row r="50" spans="1:25" s="6" customFormat="1" ht="10.5">
      <c r="A50" s="46" t="s">
        <v>189</v>
      </c>
      <c r="B50" s="47"/>
      <c r="C50" s="56"/>
      <c r="D50" s="56"/>
      <c r="E50" s="56"/>
      <c r="F50" s="56"/>
      <c r="G50" s="56"/>
      <c r="H50" s="56"/>
      <c r="I50" s="56"/>
      <c r="J50" s="47"/>
      <c r="K50" s="47"/>
      <c r="L50" s="47"/>
      <c r="M50" s="47"/>
      <c r="N50" s="47"/>
      <c r="O50" s="47"/>
      <c r="P50" s="47"/>
      <c r="Q50" s="47"/>
      <c r="R50" s="47"/>
      <c r="S50" s="47"/>
      <c r="T50" s="47"/>
      <c r="U50" s="47"/>
      <c r="V50" s="47"/>
      <c r="W50" s="47"/>
      <c r="X50" s="47"/>
      <c r="Y50" s="47"/>
    </row>
    <row r="51" spans="1:25" s="6" customFormat="1" ht="10.5">
      <c r="A51" s="46" t="s">
        <v>190</v>
      </c>
      <c r="B51" s="47"/>
      <c r="C51" s="56"/>
      <c r="D51" s="56"/>
      <c r="E51" s="56"/>
      <c r="F51" s="56"/>
      <c r="G51" s="56"/>
      <c r="H51" s="56"/>
      <c r="I51" s="56"/>
      <c r="J51" s="47"/>
      <c r="K51" s="47"/>
      <c r="L51" s="47"/>
      <c r="M51" s="47"/>
      <c r="N51" s="47"/>
      <c r="O51" s="47"/>
      <c r="P51" s="47"/>
      <c r="Q51" s="47"/>
      <c r="R51" s="47"/>
      <c r="S51" s="47"/>
      <c r="T51" s="47"/>
      <c r="U51" s="47"/>
      <c r="V51" s="47"/>
      <c r="W51" s="47"/>
      <c r="X51" s="47"/>
      <c r="Y51" s="47"/>
    </row>
    <row r="52" spans="1:25" ht="27.75" customHeight="1">
      <c r="A52" s="329" t="s">
        <v>191</v>
      </c>
      <c r="B52" s="363"/>
      <c r="C52" s="363"/>
      <c r="D52" s="363"/>
      <c r="E52" s="363"/>
      <c r="F52" s="363"/>
      <c r="G52" s="363"/>
      <c r="H52" s="363"/>
      <c r="I52" s="363"/>
    </row>
  </sheetData>
  <mergeCells count="42">
    <mergeCell ref="W41:Y41"/>
    <mergeCell ref="S42:U42"/>
    <mergeCell ref="W42:Y42"/>
    <mergeCell ref="V4:Y4"/>
    <mergeCell ref="U5:U6"/>
    <mergeCell ref="Y5:Y6"/>
    <mergeCell ref="S38:U38"/>
    <mergeCell ref="W38:Y38"/>
    <mergeCell ref="K41:M41"/>
    <mergeCell ref="O41:Q41"/>
    <mergeCell ref="K42:M42"/>
    <mergeCell ref="O42:Q42"/>
    <mergeCell ref="R4:U4"/>
    <mergeCell ref="S41:U41"/>
    <mergeCell ref="N4:Q4"/>
    <mergeCell ref="M5:M6"/>
    <mergeCell ref="Q5:Q6"/>
    <mergeCell ref="K38:M38"/>
    <mergeCell ref="O38:Q38"/>
    <mergeCell ref="C39:D39"/>
    <mergeCell ref="J4:M4"/>
    <mergeCell ref="A1:I1"/>
    <mergeCell ref="B2:I2"/>
    <mergeCell ref="A4:A6"/>
    <mergeCell ref="B4:B6"/>
    <mergeCell ref="C4:C6"/>
    <mergeCell ref="D4:D6"/>
    <mergeCell ref="F4:I4"/>
    <mergeCell ref="I5:I6"/>
    <mergeCell ref="E4:E6"/>
    <mergeCell ref="C38:D38"/>
    <mergeCell ref="G38:I38"/>
    <mergeCell ref="A48:I48"/>
    <mergeCell ref="A52:I52"/>
    <mergeCell ref="C41:D41"/>
    <mergeCell ref="G41:I41"/>
    <mergeCell ref="C42:D42"/>
    <mergeCell ref="G42:I42"/>
    <mergeCell ref="A47:I47"/>
    <mergeCell ref="B44:C44"/>
    <mergeCell ref="A45:I45"/>
    <mergeCell ref="A46:I46"/>
  </mergeCells>
  <pageMargins left="0.59055118110236227" right="0.51181102362204722" top="0.78740157480314965" bottom="0.31496062992125984" header="0.19685039370078741" footer="0.19685039370078741"/>
  <pageSetup paperSize="9" scale="45" orientation="landscape" r:id="rId1"/>
  <headerFooter alignWithMargins="0">
    <oddHeader xml:space="preserve">&amp;R&amp;"Times New Roman,обычный"&amp;7
</oddHeader>
  </headerFooter>
</worksheet>
</file>

<file path=xl/worksheets/sheet8.xml><?xml version="1.0" encoding="utf-8"?>
<worksheet xmlns="http://schemas.openxmlformats.org/spreadsheetml/2006/main" xmlns:r="http://schemas.openxmlformats.org/officeDocument/2006/relationships">
  <sheetPr>
    <tabColor theme="9" tint="0.39997558519241921"/>
  </sheetPr>
  <dimension ref="A1:DL52"/>
  <sheetViews>
    <sheetView zoomScaleNormal="100" zoomScaleSheetLayoutView="70" workbookViewId="0">
      <selection activeCell="F22" sqref="F22"/>
    </sheetView>
  </sheetViews>
  <sheetFormatPr defaultColWidth="0.85546875" defaultRowHeight="11.25"/>
  <cols>
    <col min="1" max="1" width="8.7109375" style="27" customWidth="1"/>
    <col min="2" max="2" width="63.42578125" style="27" bestFit="1" customWidth="1"/>
    <col min="3" max="3" width="8.7109375" style="27" customWidth="1"/>
    <col min="4" max="4" width="6.5703125" style="27" customWidth="1"/>
    <col min="5" max="5" width="13.140625" style="27" customWidth="1"/>
    <col min="6" max="6" width="14.7109375" style="27" customWidth="1"/>
    <col min="7" max="7" width="9.85546875" style="27" hidden="1" customWidth="1"/>
    <col min="8" max="8" width="10.85546875" style="27" hidden="1" customWidth="1"/>
    <col min="9" max="9" width="12.85546875" style="27" hidden="1" customWidth="1"/>
    <col min="10" max="116" width="0.85546875" style="25"/>
    <col min="117" max="16384" width="0.85546875" style="3"/>
  </cols>
  <sheetData>
    <row r="1" spans="1:9" ht="28.5" customHeight="1">
      <c r="A1" s="400" t="s">
        <v>495</v>
      </c>
      <c r="B1" s="400"/>
      <c r="C1" s="400"/>
      <c r="D1" s="400"/>
      <c r="E1" s="400"/>
      <c r="F1" s="400"/>
      <c r="G1" s="400"/>
      <c r="H1" s="400"/>
      <c r="I1" s="400"/>
    </row>
    <row r="2" spans="1:9" s="7" customFormat="1" ht="13.5" customHeight="1">
      <c r="A2" s="64"/>
      <c r="B2" s="324" t="s">
        <v>300</v>
      </c>
      <c r="C2" s="324"/>
      <c r="D2" s="324"/>
      <c r="E2" s="324"/>
      <c r="F2" s="324"/>
      <c r="G2" s="324"/>
      <c r="H2" s="324"/>
      <c r="I2" s="324"/>
    </row>
    <row r="3" spans="1:9" ht="13.5" thickBot="1">
      <c r="A3" s="63"/>
      <c r="B3" s="63"/>
      <c r="C3" s="63"/>
      <c r="D3" s="63"/>
      <c r="E3" s="63"/>
      <c r="F3" s="63"/>
      <c r="G3" s="63"/>
      <c r="H3" s="63"/>
      <c r="I3" s="63"/>
    </row>
    <row r="4" spans="1:9" ht="11.25" customHeight="1">
      <c r="A4" s="386" t="s">
        <v>118</v>
      </c>
      <c r="B4" s="360" t="s">
        <v>0</v>
      </c>
      <c r="C4" s="339" t="s">
        <v>119</v>
      </c>
      <c r="D4" s="339" t="s">
        <v>120</v>
      </c>
      <c r="E4" s="339" t="s">
        <v>299</v>
      </c>
      <c r="F4" s="360" t="s">
        <v>6</v>
      </c>
      <c r="G4" s="360"/>
      <c r="H4" s="360"/>
      <c r="I4" s="361"/>
    </row>
    <row r="5" spans="1:9" ht="11.25" customHeight="1">
      <c r="A5" s="387"/>
      <c r="B5" s="309"/>
      <c r="C5" s="310"/>
      <c r="D5" s="310"/>
      <c r="E5" s="310"/>
      <c r="F5" s="19" t="s">
        <v>436</v>
      </c>
      <c r="G5" s="19" t="s">
        <v>297</v>
      </c>
      <c r="H5" s="19" t="s">
        <v>297</v>
      </c>
      <c r="I5" s="362" t="s">
        <v>5</v>
      </c>
    </row>
    <row r="6" spans="1:9" ht="51">
      <c r="A6" s="387"/>
      <c r="B6" s="309"/>
      <c r="C6" s="310"/>
      <c r="D6" s="310"/>
      <c r="E6" s="310"/>
      <c r="F6" s="76" t="s">
        <v>121</v>
      </c>
      <c r="G6" s="76" t="s">
        <v>122</v>
      </c>
      <c r="H6" s="76" t="s">
        <v>123</v>
      </c>
      <c r="I6" s="362"/>
    </row>
    <row r="7" spans="1:9" ht="12.75">
      <c r="A7" s="139" t="s">
        <v>7</v>
      </c>
      <c r="B7" s="38" t="s">
        <v>8</v>
      </c>
      <c r="C7" s="38" t="s">
        <v>9</v>
      </c>
      <c r="D7" s="38" t="s">
        <v>10</v>
      </c>
      <c r="E7" s="38" t="s">
        <v>283</v>
      </c>
      <c r="F7" s="38" t="s">
        <v>11</v>
      </c>
      <c r="G7" s="38" t="s">
        <v>12</v>
      </c>
      <c r="H7" s="38" t="s">
        <v>13</v>
      </c>
      <c r="I7" s="146" t="s">
        <v>14</v>
      </c>
    </row>
    <row r="8" spans="1:9" ht="12.75" customHeight="1">
      <c r="A8" s="140">
        <v>1</v>
      </c>
      <c r="B8" s="40" t="s">
        <v>253</v>
      </c>
      <c r="C8" s="32" t="s">
        <v>124</v>
      </c>
      <c r="D8" s="29" t="s">
        <v>21</v>
      </c>
      <c r="E8" s="32"/>
      <c r="F8" s="71">
        <f>F32+F34</f>
        <v>18142326.460000001</v>
      </c>
      <c r="G8" s="78"/>
      <c r="H8" s="78"/>
      <c r="I8" s="98"/>
    </row>
    <row r="9" spans="1:9" ht="90" customHeight="1">
      <c r="A9" s="141" t="s">
        <v>125</v>
      </c>
      <c r="B9" s="41" t="s">
        <v>254</v>
      </c>
      <c r="C9" s="188" t="s">
        <v>126</v>
      </c>
      <c r="D9" s="188" t="s">
        <v>21</v>
      </c>
      <c r="E9" s="188"/>
      <c r="F9" s="195"/>
      <c r="G9" s="78"/>
      <c r="H9" s="78"/>
      <c r="I9" s="98"/>
    </row>
    <row r="10" spans="1:9" ht="41.25">
      <c r="A10" s="141" t="s">
        <v>127</v>
      </c>
      <c r="B10" s="41" t="s">
        <v>255</v>
      </c>
      <c r="C10" s="188" t="s">
        <v>128</v>
      </c>
      <c r="D10" s="188" t="s">
        <v>21</v>
      </c>
      <c r="E10" s="188"/>
      <c r="F10" s="195"/>
      <c r="G10" s="78"/>
      <c r="H10" s="78"/>
      <c r="I10" s="98"/>
    </row>
    <row r="11" spans="1:9" ht="41.25">
      <c r="A11" s="141" t="s">
        <v>129</v>
      </c>
      <c r="B11" s="41" t="s">
        <v>256</v>
      </c>
      <c r="C11" s="188" t="s">
        <v>131</v>
      </c>
      <c r="D11" s="188" t="s">
        <v>21</v>
      </c>
      <c r="E11" s="188"/>
      <c r="F11" s="195"/>
      <c r="G11" s="78"/>
      <c r="H11" s="78"/>
      <c r="I11" s="98"/>
    </row>
    <row r="12" spans="1:9" ht="24" customHeight="1">
      <c r="A12" s="141" t="s">
        <v>284</v>
      </c>
      <c r="B12" s="28" t="s">
        <v>137</v>
      </c>
      <c r="C12" s="188" t="s">
        <v>285</v>
      </c>
      <c r="D12" s="188" t="s">
        <v>21</v>
      </c>
      <c r="E12" s="188"/>
      <c r="F12" s="195"/>
      <c r="G12" s="78"/>
      <c r="H12" s="78"/>
      <c r="I12" s="98"/>
    </row>
    <row r="13" spans="1:9" ht="15.75">
      <c r="A13" s="141"/>
      <c r="B13" s="28" t="s">
        <v>286</v>
      </c>
      <c r="C13" s="29" t="s">
        <v>287</v>
      </c>
      <c r="D13" s="29"/>
      <c r="E13" s="29"/>
      <c r="F13" s="78"/>
      <c r="G13" s="78"/>
      <c r="H13" s="78"/>
      <c r="I13" s="98"/>
    </row>
    <row r="14" spans="1:9" ht="15.75">
      <c r="A14" s="141" t="s">
        <v>288</v>
      </c>
      <c r="B14" s="28" t="s">
        <v>258</v>
      </c>
      <c r="C14" s="29" t="s">
        <v>289</v>
      </c>
      <c r="D14" s="29" t="s">
        <v>21</v>
      </c>
      <c r="E14" s="29"/>
      <c r="F14" s="78"/>
      <c r="G14" s="78"/>
      <c r="H14" s="78"/>
      <c r="I14" s="98"/>
    </row>
    <row r="15" spans="1:9" ht="41.25">
      <c r="A15" s="141" t="s">
        <v>130</v>
      </c>
      <c r="B15" s="41" t="s">
        <v>257</v>
      </c>
      <c r="C15" s="188" t="s">
        <v>132</v>
      </c>
      <c r="D15" s="188" t="s">
        <v>21</v>
      </c>
      <c r="E15" s="188"/>
      <c r="F15" s="195">
        <f>F19</f>
        <v>0</v>
      </c>
      <c r="G15" s="78"/>
      <c r="H15" s="78"/>
      <c r="I15" s="98"/>
    </row>
    <row r="16" spans="1:9" ht="34.5" customHeight="1">
      <c r="A16" s="141" t="s">
        <v>133</v>
      </c>
      <c r="B16" s="42" t="s">
        <v>135</v>
      </c>
      <c r="C16" s="188" t="s">
        <v>134</v>
      </c>
      <c r="D16" s="188" t="s">
        <v>21</v>
      </c>
      <c r="E16" s="188"/>
      <c r="F16" s="195"/>
      <c r="G16" s="78"/>
      <c r="H16" s="78"/>
      <c r="I16" s="98"/>
    </row>
    <row r="17" spans="1:9" ht="24" customHeight="1">
      <c r="A17" s="141" t="s">
        <v>136</v>
      </c>
      <c r="B17" s="28" t="s">
        <v>137</v>
      </c>
      <c r="C17" s="29" t="s">
        <v>138</v>
      </c>
      <c r="D17" s="29" t="s">
        <v>21</v>
      </c>
      <c r="E17" s="29"/>
      <c r="F17" s="78"/>
      <c r="G17" s="78"/>
      <c r="H17" s="78"/>
      <c r="I17" s="98"/>
    </row>
    <row r="18" spans="1:9" ht="12.75" customHeight="1">
      <c r="A18" s="141" t="s">
        <v>139</v>
      </c>
      <c r="B18" s="28" t="s">
        <v>258</v>
      </c>
      <c r="C18" s="29" t="s">
        <v>140</v>
      </c>
      <c r="D18" s="29" t="s">
        <v>21</v>
      </c>
      <c r="E18" s="29"/>
      <c r="F18" s="78"/>
      <c r="G18" s="78"/>
      <c r="H18" s="78"/>
      <c r="I18" s="98"/>
    </row>
    <row r="19" spans="1:9" ht="25.5">
      <c r="A19" s="141" t="s">
        <v>141</v>
      </c>
      <c r="B19" s="42" t="s">
        <v>142</v>
      </c>
      <c r="C19" s="29" t="s">
        <v>143</v>
      </c>
      <c r="D19" s="29" t="s">
        <v>21</v>
      </c>
      <c r="E19" s="29"/>
      <c r="F19" s="195">
        <f>F21+F22</f>
        <v>0</v>
      </c>
      <c r="G19" s="78"/>
      <c r="H19" s="78"/>
      <c r="I19" s="98"/>
    </row>
    <row r="20" spans="1:9" ht="15.75">
      <c r="A20" s="141"/>
      <c r="B20" s="28" t="s">
        <v>286</v>
      </c>
      <c r="C20" s="29" t="s">
        <v>290</v>
      </c>
      <c r="D20" s="29"/>
      <c r="E20" s="29"/>
      <c r="F20" s="78">
        <v>0</v>
      </c>
      <c r="G20" s="78"/>
      <c r="H20" s="78"/>
      <c r="I20" s="98"/>
    </row>
    <row r="21" spans="1:9" ht="24" customHeight="1">
      <c r="A21" s="141" t="s">
        <v>144</v>
      </c>
      <c r="B21" s="28" t="s">
        <v>137</v>
      </c>
      <c r="C21" s="29" t="s">
        <v>145</v>
      </c>
      <c r="D21" s="29" t="s">
        <v>21</v>
      </c>
      <c r="E21" s="29"/>
      <c r="F21" s="195">
        <v>0</v>
      </c>
      <c r="G21" s="78"/>
      <c r="H21" s="78"/>
      <c r="I21" s="98"/>
    </row>
    <row r="22" spans="1:9" ht="12.75" customHeight="1">
      <c r="A22" s="141" t="s">
        <v>146</v>
      </c>
      <c r="B22" s="28" t="s">
        <v>258</v>
      </c>
      <c r="C22" s="29" t="s">
        <v>147</v>
      </c>
      <c r="D22" s="29" t="s">
        <v>21</v>
      </c>
      <c r="E22" s="29"/>
      <c r="F22" s="78">
        <v>0</v>
      </c>
      <c r="G22" s="78"/>
      <c r="H22" s="78"/>
      <c r="I22" s="98"/>
    </row>
    <row r="23" spans="1:9" ht="28.5">
      <c r="A23" s="141" t="s">
        <v>148</v>
      </c>
      <c r="B23" s="42" t="s">
        <v>259</v>
      </c>
      <c r="C23" s="29" t="s">
        <v>149</v>
      </c>
      <c r="D23" s="29" t="s">
        <v>21</v>
      </c>
      <c r="E23" s="29"/>
      <c r="F23" s="78"/>
      <c r="G23" s="78"/>
      <c r="H23" s="78"/>
      <c r="I23" s="98"/>
    </row>
    <row r="24" spans="1:9" ht="12.75" customHeight="1">
      <c r="A24" s="141"/>
      <c r="B24" s="28" t="s">
        <v>286</v>
      </c>
      <c r="C24" s="29" t="s">
        <v>291</v>
      </c>
      <c r="D24" s="29"/>
      <c r="E24" s="29"/>
      <c r="F24" s="78"/>
      <c r="G24" s="78"/>
      <c r="H24" s="78"/>
      <c r="I24" s="98"/>
    </row>
    <row r="25" spans="1:9" ht="11.25" customHeight="1">
      <c r="A25" s="141" t="s">
        <v>150</v>
      </c>
      <c r="B25" s="42" t="s">
        <v>151</v>
      </c>
      <c r="C25" s="29" t="s">
        <v>152</v>
      </c>
      <c r="D25" s="29" t="s">
        <v>21</v>
      </c>
      <c r="E25" s="29"/>
      <c r="F25" s="78"/>
      <c r="G25" s="78"/>
      <c r="H25" s="78"/>
      <c r="I25" s="98"/>
    </row>
    <row r="26" spans="1:9" ht="24" customHeight="1">
      <c r="A26" s="141" t="s">
        <v>153</v>
      </c>
      <c r="B26" s="28" t="s">
        <v>137</v>
      </c>
      <c r="C26" s="29" t="s">
        <v>154</v>
      </c>
      <c r="D26" s="29" t="s">
        <v>21</v>
      </c>
      <c r="E26" s="29"/>
      <c r="F26" s="78"/>
      <c r="G26" s="78"/>
      <c r="H26" s="78"/>
      <c r="I26" s="98"/>
    </row>
    <row r="27" spans="1:9" ht="12.75" customHeight="1">
      <c r="A27" s="141" t="s">
        <v>155</v>
      </c>
      <c r="B27" s="28" t="s">
        <v>258</v>
      </c>
      <c r="C27" s="29" t="s">
        <v>156</v>
      </c>
      <c r="D27" s="29" t="s">
        <v>21</v>
      </c>
      <c r="E27" s="29"/>
      <c r="F27" s="78"/>
      <c r="G27" s="78"/>
      <c r="H27" s="78"/>
      <c r="I27" s="98"/>
    </row>
    <row r="28" spans="1:9" ht="12" customHeight="1">
      <c r="A28" s="141" t="s">
        <v>157</v>
      </c>
      <c r="B28" s="42" t="s">
        <v>158</v>
      </c>
      <c r="C28" s="29" t="s">
        <v>159</v>
      </c>
      <c r="D28" s="29" t="s">
        <v>21</v>
      </c>
      <c r="E28" s="29"/>
      <c r="F28" s="78">
        <f>F29+F31</f>
        <v>18142326.460000001</v>
      </c>
      <c r="G28" s="78"/>
      <c r="H28" s="78"/>
      <c r="I28" s="98"/>
    </row>
    <row r="29" spans="1:9" ht="24" customHeight="1">
      <c r="A29" s="141" t="s">
        <v>160</v>
      </c>
      <c r="B29" s="28" t="s">
        <v>137</v>
      </c>
      <c r="C29" s="29" t="s">
        <v>161</v>
      </c>
      <c r="D29" s="29" t="s">
        <v>21</v>
      </c>
      <c r="E29" s="29"/>
      <c r="F29" s="195">
        <f>F15</f>
        <v>0</v>
      </c>
      <c r="G29" s="78"/>
      <c r="H29" s="78"/>
      <c r="I29" s="98"/>
    </row>
    <row r="30" spans="1:9" ht="15.75">
      <c r="A30" s="141"/>
      <c r="B30" s="28" t="s">
        <v>286</v>
      </c>
      <c r="C30" s="29" t="s">
        <v>292</v>
      </c>
      <c r="D30" s="29"/>
      <c r="E30" s="29"/>
      <c r="F30" s="78"/>
      <c r="G30" s="78"/>
      <c r="H30" s="78"/>
      <c r="I30" s="98"/>
    </row>
    <row r="31" spans="1:9" ht="11.25" customHeight="1">
      <c r="A31" s="141" t="s">
        <v>162</v>
      </c>
      <c r="B31" s="28" t="s">
        <v>163</v>
      </c>
      <c r="C31" s="29" t="s">
        <v>164</v>
      </c>
      <c r="D31" s="29" t="s">
        <v>21</v>
      </c>
      <c r="E31" s="29"/>
      <c r="F31" s="78">
        <f>Внебюджет!E67-'Внебюджет 5,6'!F29</f>
        <v>18142326.460000001</v>
      </c>
      <c r="G31" s="78"/>
      <c r="H31" s="78"/>
      <c r="I31" s="98"/>
    </row>
    <row r="32" spans="1:9" ht="41.25">
      <c r="A32" s="141" t="s">
        <v>8</v>
      </c>
      <c r="B32" s="50" t="s">
        <v>260</v>
      </c>
      <c r="C32" s="29" t="s">
        <v>165</v>
      </c>
      <c r="D32" s="29" t="s">
        <v>21</v>
      </c>
      <c r="E32" s="29"/>
      <c r="F32" s="195">
        <f>F19</f>
        <v>0</v>
      </c>
      <c r="G32" s="78"/>
      <c r="H32" s="78"/>
      <c r="I32" s="98"/>
    </row>
    <row r="33" spans="1:9" ht="11.25" customHeight="1">
      <c r="A33" s="142"/>
      <c r="B33" s="43" t="s">
        <v>166</v>
      </c>
      <c r="C33" s="29" t="s">
        <v>167</v>
      </c>
      <c r="D33" s="29"/>
      <c r="E33" s="29"/>
      <c r="F33" s="78">
        <f>F19</f>
        <v>0</v>
      </c>
      <c r="G33" s="78"/>
      <c r="H33" s="78"/>
      <c r="I33" s="98"/>
    </row>
    <row r="34" spans="1:9" ht="38.25">
      <c r="A34" s="141" t="s">
        <v>9</v>
      </c>
      <c r="B34" s="50" t="s">
        <v>168</v>
      </c>
      <c r="C34" s="188" t="s">
        <v>169</v>
      </c>
      <c r="D34" s="188" t="s">
        <v>21</v>
      </c>
      <c r="E34" s="195"/>
      <c r="F34" s="195">
        <f>Внебюджет!E67-'Внебюджет 5,6'!F19</f>
        <v>18142326.460000001</v>
      </c>
      <c r="G34" s="78"/>
      <c r="H34" s="78"/>
      <c r="I34" s="98"/>
    </row>
    <row r="35" spans="1:9" ht="13.5" thickBot="1">
      <c r="A35" s="143"/>
      <c r="B35" s="144" t="s">
        <v>166</v>
      </c>
      <c r="C35" s="118" t="s">
        <v>170</v>
      </c>
      <c r="D35" s="118"/>
      <c r="E35" s="118"/>
      <c r="F35" s="151">
        <f>F34</f>
        <v>18142326.460000001</v>
      </c>
      <c r="G35" s="151"/>
      <c r="H35" s="151"/>
      <c r="I35" s="152"/>
    </row>
    <row r="37" spans="1:9">
      <c r="D37" s="8"/>
      <c r="E37" s="8"/>
    </row>
    <row r="38" spans="1:9">
      <c r="C38" s="377"/>
      <c r="D38" s="378"/>
      <c r="E38" s="26"/>
      <c r="F38" s="61"/>
      <c r="G38" s="377"/>
      <c r="H38" s="378"/>
      <c r="I38" s="378"/>
    </row>
    <row r="39" spans="1:9" s="1" customFormat="1" ht="8.25">
      <c r="A39" s="54"/>
      <c r="B39" s="54"/>
      <c r="C39" s="381"/>
      <c r="D39" s="381"/>
      <c r="E39" s="55"/>
      <c r="F39" s="62"/>
      <c r="G39" s="54"/>
      <c r="H39" s="54"/>
      <c r="I39" s="54"/>
    </row>
    <row r="40" spans="1:9" s="1" customFormat="1" ht="8.25">
      <c r="A40" s="54"/>
      <c r="B40" s="54"/>
      <c r="C40" s="55"/>
      <c r="D40" s="54"/>
      <c r="E40" s="54"/>
      <c r="F40" s="54"/>
      <c r="G40" s="54"/>
      <c r="H40" s="54"/>
      <c r="I40" s="54"/>
    </row>
    <row r="41" spans="1:9">
      <c r="C41" s="377"/>
      <c r="D41" s="378"/>
      <c r="E41" s="26"/>
      <c r="F41" s="61"/>
      <c r="G41" s="377"/>
      <c r="H41" s="378"/>
      <c r="I41" s="378"/>
    </row>
    <row r="42" spans="1:9" s="1" customFormat="1" ht="8.25">
      <c r="A42" s="54"/>
      <c r="B42" s="54"/>
      <c r="C42" s="381"/>
      <c r="D42" s="381"/>
      <c r="E42" s="55"/>
      <c r="F42" s="55"/>
      <c r="G42" s="381"/>
      <c r="H42" s="381"/>
      <c r="I42" s="381"/>
    </row>
    <row r="43" spans="1:9" s="1" customFormat="1" ht="8.25">
      <c r="A43" s="54"/>
      <c r="B43" s="54"/>
      <c r="C43" s="55"/>
      <c r="D43" s="54"/>
      <c r="E43" s="54"/>
      <c r="F43" s="54"/>
      <c r="G43" s="54"/>
      <c r="H43" s="54"/>
      <c r="I43" s="54"/>
    </row>
    <row r="44" spans="1:9">
      <c r="B44" s="385"/>
      <c r="C44" s="385"/>
    </row>
    <row r="45" spans="1:9" s="9" customFormat="1" ht="25.5" customHeight="1">
      <c r="A45" s="333" t="s">
        <v>293</v>
      </c>
      <c r="B45" s="333"/>
      <c r="C45" s="333"/>
      <c r="D45" s="333"/>
      <c r="E45" s="333"/>
      <c r="F45" s="333"/>
      <c r="G45" s="333"/>
      <c r="H45" s="333"/>
      <c r="I45" s="333"/>
    </row>
    <row r="46" spans="1:9" s="6" customFormat="1" ht="60" customHeight="1">
      <c r="A46" s="333" t="s">
        <v>294</v>
      </c>
      <c r="B46" s="333"/>
      <c r="C46" s="333"/>
      <c r="D46" s="333"/>
      <c r="E46" s="333"/>
      <c r="F46" s="333"/>
      <c r="G46" s="333"/>
      <c r="H46" s="333"/>
      <c r="I46" s="333"/>
    </row>
    <row r="47" spans="1:9" s="6" customFormat="1" ht="49.5" customHeight="1">
      <c r="A47" s="397" t="s">
        <v>186</v>
      </c>
      <c r="B47" s="398"/>
      <c r="C47" s="398"/>
      <c r="D47" s="398"/>
      <c r="E47" s="398"/>
      <c r="F47" s="398"/>
      <c r="G47" s="398"/>
      <c r="H47" s="398"/>
      <c r="I47" s="398"/>
    </row>
    <row r="48" spans="1:9" s="6" customFormat="1" ht="20.25" customHeight="1">
      <c r="A48" s="399" t="s">
        <v>187</v>
      </c>
      <c r="B48" s="399"/>
      <c r="C48" s="399"/>
      <c r="D48" s="399"/>
      <c r="E48" s="399"/>
      <c r="F48" s="399"/>
      <c r="G48" s="399"/>
      <c r="H48" s="399"/>
      <c r="I48" s="399"/>
    </row>
    <row r="49" spans="1:9" s="6" customFormat="1" ht="10.5">
      <c r="A49" s="46" t="s">
        <v>188</v>
      </c>
      <c r="B49" s="47"/>
      <c r="C49" s="56"/>
      <c r="D49" s="56"/>
      <c r="E49" s="56"/>
      <c r="F49" s="56"/>
      <c r="G49" s="56"/>
      <c r="H49" s="56"/>
      <c r="I49" s="56"/>
    </row>
    <row r="50" spans="1:9" s="6" customFormat="1" ht="10.5">
      <c r="A50" s="46" t="s">
        <v>189</v>
      </c>
      <c r="B50" s="47"/>
      <c r="C50" s="56"/>
      <c r="D50" s="56"/>
      <c r="E50" s="56"/>
      <c r="F50" s="56"/>
      <c r="G50" s="56"/>
      <c r="H50" s="56"/>
      <c r="I50" s="56"/>
    </row>
    <row r="51" spans="1:9" s="6" customFormat="1" ht="10.5">
      <c r="A51" s="46" t="s">
        <v>190</v>
      </c>
      <c r="B51" s="47"/>
      <c r="C51" s="56"/>
      <c r="D51" s="56"/>
      <c r="E51" s="56"/>
      <c r="F51" s="56"/>
      <c r="G51" s="56"/>
      <c r="H51" s="56"/>
      <c r="I51" s="56"/>
    </row>
    <row r="52" spans="1:9" ht="33" customHeight="1">
      <c r="A52" s="314" t="s">
        <v>191</v>
      </c>
      <c r="B52" s="396"/>
      <c r="C52" s="396"/>
      <c r="D52" s="396"/>
      <c r="E52" s="396"/>
      <c r="F52" s="396"/>
      <c r="G52" s="396"/>
      <c r="H52" s="396"/>
      <c r="I52" s="396"/>
    </row>
  </sheetData>
  <mergeCells count="22">
    <mergeCell ref="A1:I1"/>
    <mergeCell ref="B2:I2"/>
    <mergeCell ref="A4:A6"/>
    <mergeCell ref="B4:B6"/>
    <mergeCell ref="C4:C6"/>
    <mergeCell ref="D4:D6"/>
    <mergeCell ref="F4:I4"/>
    <mergeCell ref="I5:I6"/>
    <mergeCell ref="A52:I52"/>
    <mergeCell ref="E4:E6"/>
    <mergeCell ref="B44:C44"/>
    <mergeCell ref="A45:I45"/>
    <mergeCell ref="A46:I46"/>
    <mergeCell ref="A47:I47"/>
    <mergeCell ref="A48:I48"/>
    <mergeCell ref="C41:D41"/>
    <mergeCell ref="G41:I41"/>
    <mergeCell ref="C42:D42"/>
    <mergeCell ref="G42:I42"/>
    <mergeCell ref="C38:D38"/>
    <mergeCell ref="G38:I38"/>
    <mergeCell ref="C39:D39"/>
  </mergeCells>
  <pageMargins left="0.59055118110236227" right="0.51181102362204722" top="0.78740157480314965" bottom="0.31496062992125984" header="0.19685039370078741" footer="0.19685039370078741"/>
  <pageSetup paperSize="9" scale="80" orientation="portrait" r:id="rId1"/>
  <headerFooter alignWithMargins="0">
    <oddHeader xml:space="preserve">&amp;R&amp;"Times New Roman,обычный"&amp;7
</oddHeader>
  </headerFooter>
</worksheet>
</file>

<file path=xl/worksheets/sheet9.xml><?xml version="1.0" encoding="utf-8"?>
<worksheet xmlns="http://schemas.openxmlformats.org/spreadsheetml/2006/main" xmlns:r="http://schemas.openxmlformats.org/officeDocument/2006/relationships">
  <sheetPr>
    <tabColor rgb="FFFFC000"/>
    <pageSetUpPr fitToPage="1"/>
  </sheetPr>
  <dimension ref="A1:T364"/>
  <sheetViews>
    <sheetView zoomScaleNormal="100" zoomScaleSheetLayoutView="90" workbookViewId="0">
      <selection activeCell="G37" sqref="G37"/>
    </sheetView>
  </sheetViews>
  <sheetFormatPr defaultRowHeight="12.75"/>
  <cols>
    <col min="1" max="1" width="3.85546875" style="154" customWidth="1"/>
    <col min="2" max="2" width="95.140625" style="154" customWidth="1"/>
    <col min="3" max="3" width="10.140625" style="154" bestFit="1" customWidth="1"/>
    <col min="4" max="4" width="8.140625" style="154" customWidth="1"/>
    <col min="5" max="5" width="20.28515625" style="154" customWidth="1"/>
    <col min="6" max="6" width="13.42578125" style="154" customWidth="1"/>
    <col min="7" max="7" width="18.7109375" style="154" customWidth="1"/>
    <col min="8" max="8" width="16.42578125" style="155" customWidth="1"/>
    <col min="9" max="9" width="16.42578125" style="196" customWidth="1"/>
    <col min="10" max="10" width="16.42578125" style="197" customWidth="1"/>
    <col min="11" max="15" width="16.42578125" style="196" customWidth="1"/>
    <col min="16" max="16" width="16.42578125" style="154" customWidth="1"/>
    <col min="17" max="19" width="14.85546875" style="154" customWidth="1"/>
    <col min="20" max="20" width="15.28515625" style="154" bestFit="1" customWidth="1"/>
    <col min="21" max="16384" width="9.140625" style="154"/>
  </cols>
  <sheetData>
    <row r="1" spans="1:20">
      <c r="I1" s="154"/>
      <c r="J1" s="154"/>
      <c r="K1" s="154"/>
      <c r="L1" s="154"/>
      <c r="M1" s="154"/>
      <c r="N1" s="154"/>
      <c r="O1" s="154"/>
    </row>
    <row r="2" spans="1:20" ht="107.25" customHeight="1">
      <c r="B2" s="405" t="s">
        <v>496</v>
      </c>
      <c r="C2" s="405"/>
      <c r="D2" s="405"/>
      <c r="E2" s="405"/>
      <c r="F2" s="405"/>
      <c r="G2" s="405"/>
      <c r="H2" s="405"/>
      <c r="I2" s="405"/>
      <c r="J2" s="405"/>
      <c r="K2" s="405"/>
      <c r="L2" s="154"/>
      <c r="M2" s="154"/>
      <c r="N2" s="154"/>
      <c r="O2" s="154"/>
    </row>
    <row r="3" spans="1:20" ht="32.25" customHeight="1">
      <c r="B3" s="405" t="s">
        <v>486</v>
      </c>
      <c r="C3" s="405"/>
      <c r="D3" s="405"/>
      <c r="E3" s="405"/>
      <c r="F3" s="405"/>
      <c r="G3" s="405"/>
      <c r="H3" s="405"/>
      <c r="I3" s="405"/>
      <c r="J3" s="405"/>
      <c r="K3" s="405"/>
      <c r="L3" s="154"/>
      <c r="M3" s="154"/>
      <c r="N3" s="154"/>
      <c r="O3" s="154"/>
    </row>
    <row r="4" spans="1:20">
      <c r="B4" s="156"/>
      <c r="C4" s="156"/>
      <c r="D4" s="156"/>
      <c r="E4" s="156"/>
      <c r="F4" s="156"/>
      <c r="G4" s="156"/>
      <c r="H4" s="156"/>
      <c r="I4" s="154"/>
      <c r="J4" s="154"/>
      <c r="K4" s="154"/>
      <c r="L4" s="154"/>
      <c r="M4" s="154"/>
      <c r="N4" s="154"/>
      <c r="O4" s="154"/>
    </row>
    <row r="5" spans="1:20" ht="36.75" customHeight="1">
      <c r="A5" s="406" t="s">
        <v>301</v>
      </c>
      <c r="B5" s="406" t="s">
        <v>302</v>
      </c>
      <c r="C5" s="406" t="s">
        <v>425</v>
      </c>
      <c r="D5" s="406" t="s">
        <v>303</v>
      </c>
      <c r="E5" s="408" t="s">
        <v>304</v>
      </c>
      <c r="F5" s="408" t="s">
        <v>305</v>
      </c>
      <c r="G5" s="408" t="s">
        <v>306</v>
      </c>
      <c r="H5" s="409" t="s">
        <v>307</v>
      </c>
      <c r="I5" s="404" t="s">
        <v>308</v>
      </c>
      <c r="J5" s="404"/>
      <c r="K5" s="404"/>
      <c r="L5" s="404"/>
      <c r="M5" s="404"/>
      <c r="N5" s="404"/>
      <c r="O5" s="404"/>
      <c r="P5" s="404"/>
      <c r="Q5" s="404"/>
      <c r="R5" s="404"/>
      <c r="S5" s="404"/>
      <c r="T5" s="404"/>
    </row>
    <row r="6" spans="1:20" s="157" customFormat="1" ht="36.75" customHeight="1">
      <c r="A6" s="407"/>
      <c r="B6" s="407"/>
      <c r="C6" s="407"/>
      <c r="D6" s="407"/>
      <c r="E6" s="408"/>
      <c r="F6" s="408"/>
      <c r="G6" s="408"/>
      <c r="H6" s="410"/>
      <c r="I6" s="185" t="s">
        <v>469</v>
      </c>
      <c r="J6" s="185" t="s">
        <v>470</v>
      </c>
      <c r="K6" s="185" t="s">
        <v>499</v>
      </c>
      <c r="L6" s="185"/>
      <c r="M6" s="185"/>
      <c r="N6" s="185"/>
      <c r="O6" s="185"/>
      <c r="P6" s="185"/>
      <c r="Q6" s="185"/>
      <c r="R6" s="185"/>
      <c r="S6" s="185"/>
      <c r="T6" s="185"/>
    </row>
    <row r="7" spans="1:20" s="157" customFormat="1" ht="15.75" customHeight="1">
      <c r="A7" s="158">
        <v>1</v>
      </c>
      <c r="B7" s="158">
        <v>2</v>
      </c>
      <c r="C7" s="158"/>
      <c r="D7" s="158">
        <v>3</v>
      </c>
      <c r="E7" s="158">
        <v>4</v>
      </c>
      <c r="F7" s="158">
        <v>5</v>
      </c>
      <c r="G7" s="158">
        <v>6</v>
      </c>
      <c r="H7" s="158">
        <v>7</v>
      </c>
      <c r="I7" s="158">
        <v>8</v>
      </c>
      <c r="J7" s="158">
        <v>9</v>
      </c>
      <c r="K7" s="158">
        <v>10</v>
      </c>
      <c r="L7" s="158">
        <v>11</v>
      </c>
      <c r="M7" s="158">
        <v>12</v>
      </c>
      <c r="N7" s="158">
        <v>15</v>
      </c>
      <c r="O7" s="158">
        <v>16</v>
      </c>
      <c r="P7" s="158">
        <v>17</v>
      </c>
      <c r="Q7" s="158">
        <v>18</v>
      </c>
      <c r="R7" s="158">
        <v>19</v>
      </c>
      <c r="S7" s="158">
        <v>20</v>
      </c>
      <c r="T7" s="158">
        <v>21</v>
      </c>
    </row>
    <row r="8" spans="1:20" s="157" customFormat="1" ht="15.75" customHeight="1">
      <c r="A8" s="159">
        <v>1</v>
      </c>
      <c r="B8" s="160" t="s">
        <v>309</v>
      </c>
      <c r="C8" s="160"/>
      <c r="D8" s="161" t="s">
        <v>21</v>
      </c>
      <c r="E8" s="162">
        <f t="shared" ref="E8:T8" si="0">E9+E15+E25+E31+E32+E33</f>
        <v>101564280</v>
      </c>
      <c r="F8" s="162">
        <f t="shared" si="0"/>
        <v>30196580</v>
      </c>
      <c r="G8" s="162">
        <f t="shared" si="0"/>
        <v>20727326.460000001</v>
      </c>
      <c r="H8" s="162">
        <f t="shared" si="0"/>
        <v>152488186.46000001</v>
      </c>
      <c r="I8" s="162">
        <f>I9+I15+I25+I31+I32+I33</f>
        <v>100237880</v>
      </c>
      <c r="J8" s="162">
        <f t="shared" si="0"/>
        <v>826400</v>
      </c>
      <c r="K8" s="162">
        <f t="shared" si="0"/>
        <v>500000</v>
      </c>
      <c r="L8" s="162">
        <f t="shared" si="0"/>
        <v>15791880</v>
      </c>
      <c r="M8" s="162">
        <f t="shared" si="0"/>
        <v>182700</v>
      </c>
      <c r="N8" s="162">
        <f t="shared" si="0"/>
        <v>0</v>
      </c>
      <c r="O8" s="162">
        <f t="shared" si="0"/>
        <v>0</v>
      </c>
      <c r="P8" s="162">
        <f t="shared" si="0"/>
        <v>0</v>
      </c>
      <c r="Q8" s="162">
        <f t="shared" si="0"/>
        <v>0</v>
      </c>
      <c r="R8" s="162">
        <f t="shared" si="0"/>
        <v>0</v>
      </c>
      <c r="S8" s="162">
        <f t="shared" si="0"/>
        <v>0</v>
      </c>
      <c r="T8" s="162">
        <f t="shared" si="0"/>
        <v>0</v>
      </c>
    </row>
    <row r="9" spans="1:20" ht="15" customHeight="1">
      <c r="A9" s="164">
        <v>2</v>
      </c>
      <c r="B9" s="160" t="s">
        <v>310</v>
      </c>
      <c r="C9" s="160"/>
      <c r="D9" s="161" t="s">
        <v>21</v>
      </c>
      <c r="E9" s="163">
        <f t="shared" ref="E9:J9" si="1">SUM(E10:E14)</f>
        <v>87707210</v>
      </c>
      <c r="F9" s="163">
        <f t="shared" si="1"/>
        <v>2600000</v>
      </c>
      <c r="G9" s="163">
        <f t="shared" si="1"/>
        <v>2530000</v>
      </c>
      <c r="H9" s="163">
        <f t="shared" si="1"/>
        <v>92837210</v>
      </c>
      <c r="I9" s="163">
        <f t="shared" si="1"/>
        <v>87206480</v>
      </c>
      <c r="J9" s="163">
        <f t="shared" si="1"/>
        <v>500730</v>
      </c>
      <c r="K9" s="163">
        <f t="shared" ref="K9:T9" si="2">SUM(K10:K14)</f>
        <v>0</v>
      </c>
      <c r="L9" s="163">
        <f t="shared" si="2"/>
        <v>0</v>
      </c>
      <c r="M9" s="163">
        <f t="shared" si="2"/>
        <v>0</v>
      </c>
      <c r="N9" s="163">
        <f t="shared" si="2"/>
        <v>0</v>
      </c>
      <c r="O9" s="163">
        <f t="shared" si="2"/>
        <v>0</v>
      </c>
      <c r="P9" s="163">
        <f t="shared" si="2"/>
        <v>0</v>
      </c>
      <c r="Q9" s="163">
        <f t="shared" si="2"/>
        <v>0</v>
      </c>
      <c r="R9" s="163">
        <f t="shared" si="2"/>
        <v>0</v>
      </c>
      <c r="S9" s="163">
        <f t="shared" si="2"/>
        <v>0</v>
      </c>
      <c r="T9" s="163">
        <f t="shared" si="2"/>
        <v>0</v>
      </c>
    </row>
    <row r="10" spans="1:20">
      <c r="A10" s="164">
        <v>3</v>
      </c>
      <c r="B10" s="165" t="s">
        <v>311</v>
      </c>
      <c r="C10" s="273">
        <v>111</v>
      </c>
      <c r="D10" s="166">
        <v>211.26599999999999</v>
      </c>
      <c r="E10" s="167">
        <f>I10+J10</f>
        <v>67363450</v>
      </c>
      <c r="F10" s="167">
        <f>K10+L10+M10+N10+O10+P10+Q10+R10+S10+T10</f>
        <v>0</v>
      </c>
      <c r="G10" s="167">
        <f>Внебюджет!E37</f>
        <v>1000000</v>
      </c>
      <c r="H10" s="167">
        <f>SUM(E10:G10)</f>
        <v>68363450</v>
      </c>
      <c r="I10" s="167">
        <f>Госзадание!I35</f>
        <v>66978860</v>
      </c>
      <c r="J10" s="167">
        <f>Госзадание!M35</f>
        <v>384590</v>
      </c>
      <c r="K10" s="167"/>
      <c r="L10" s="167"/>
      <c r="M10" s="167"/>
      <c r="N10" s="167"/>
      <c r="O10" s="167"/>
      <c r="P10" s="167"/>
      <c r="Q10" s="167"/>
      <c r="R10" s="167"/>
      <c r="S10" s="167"/>
      <c r="T10" s="167"/>
    </row>
    <row r="11" spans="1:20">
      <c r="A11" s="164">
        <v>4</v>
      </c>
      <c r="B11" s="165" t="s">
        <v>478</v>
      </c>
      <c r="C11" s="273">
        <v>112</v>
      </c>
      <c r="D11" s="166">
        <v>212.226</v>
      </c>
      <c r="E11" s="167">
        <f t="shared" ref="E11:E14" si="3">I11</f>
        <v>0</v>
      </c>
      <c r="F11" s="167">
        <f>'Иная субсидия'!E36</f>
        <v>0</v>
      </c>
      <c r="G11" s="167">
        <f>Внебюджет!E38</f>
        <v>500000</v>
      </c>
      <c r="H11" s="167">
        <f>SUM(E11:G11)</f>
        <v>500000</v>
      </c>
      <c r="I11" s="167">
        <f>Госзадание!I36</f>
        <v>0</v>
      </c>
      <c r="J11" s="167">
        <v>0</v>
      </c>
      <c r="K11" s="167"/>
      <c r="L11" s="167"/>
      <c r="M11" s="167"/>
      <c r="N11" s="167"/>
      <c r="O11" s="167"/>
      <c r="P11" s="167"/>
      <c r="Q11" s="167"/>
      <c r="R11" s="167"/>
      <c r="S11" s="167"/>
      <c r="T11" s="167"/>
    </row>
    <row r="12" spans="1:20">
      <c r="A12" s="164">
        <v>5</v>
      </c>
      <c r="B12" s="165" t="s">
        <v>312</v>
      </c>
      <c r="C12" s="273">
        <v>119</v>
      </c>
      <c r="D12" s="166">
        <v>213.26599999999999</v>
      </c>
      <c r="E12" s="167">
        <f>I12+J12</f>
        <v>20343760</v>
      </c>
      <c r="F12" s="167">
        <f t="shared" ref="F12:F14" si="4">K12+L12+M12+N12+O12+P12+Q12+R12+S12+T12</f>
        <v>0</v>
      </c>
      <c r="G12" s="167">
        <f>Внебюджет!E40</f>
        <v>1000000</v>
      </c>
      <c r="H12" s="167">
        <f t="shared" ref="H12:H14" si="5">SUM(E12:G12)</f>
        <v>21343760</v>
      </c>
      <c r="I12" s="167">
        <f>Госзадание!I38</f>
        <v>20227620</v>
      </c>
      <c r="J12" s="167">
        <f>Госзадание!M38</f>
        <v>116140</v>
      </c>
      <c r="K12" s="167"/>
      <c r="L12" s="167"/>
      <c r="M12" s="167"/>
      <c r="N12" s="167"/>
      <c r="O12" s="167"/>
      <c r="P12" s="167"/>
      <c r="Q12" s="167"/>
      <c r="R12" s="167"/>
      <c r="S12" s="167"/>
      <c r="T12" s="167"/>
    </row>
    <row r="13" spans="1:20">
      <c r="A13" s="164">
        <v>6</v>
      </c>
      <c r="B13" s="168" t="s">
        <v>443</v>
      </c>
      <c r="C13" s="274">
        <v>113</v>
      </c>
      <c r="D13" s="169" t="s">
        <v>442</v>
      </c>
      <c r="E13" s="167">
        <f t="shared" si="3"/>
        <v>0</v>
      </c>
      <c r="F13" s="167">
        <f>'Иная субсидия'!E37</f>
        <v>2600000</v>
      </c>
      <c r="G13" s="167">
        <f>Внебюджет!E39</f>
        <v>30000</v>
      </c>
      <c r="H13" s="167">
        <f>F13+G13</f>
        <v>2630000</v>
      </c>
      <c r="I13" s="167">
        <f>Госзадание!I37</f>
        <v>0</v>
      </c>
      <c r="J13" s="167">
        <v>0</v>
      </c>
      <c r="K13" s="167"/>
      <c r="L13" s="167"/>
      <c r="M13" s="167"/>
      <c r="N13" s="167"/>
      <c r="O13" s="167"/>
      <c r="P13" s="167"/>
      <c r="Q13" s="167"/>
      <c r="R13" s="167"/>
      <c r="S13" s="167"/>
      <c r="T13" s="167"/>
    </row>
    <row r="14" spans="1:20">
      <c r="A14" s="164">
        <v>7</v>
      </c>
      <c r="B14" s="165" t="s">
        <v>313</v>
      </c>
      <c r="C14" s="273"/>
      <c r="D14" s="166">
        <v>266</v>
      </c>
      <c r="E14" s="167">
        <f t="shared" si="3"/>
        <v>0</v>
      </c>
      <c r="F14" s="167">
        <f t="shared" si="4"/>
        <v>0</v>
      </c>
      <c r="G14" s="167">
        <f t="shared" ref="G14" si="6">J14</f>
        <v>0</v>
      </c>
      <c r="H14" s="167">
        <f t="shared" si="5"/>
        <v>0</v>
      </c>
      <c r="I14" s="167">
        <v>0</v>
      </c>
      <c r="J14" s="167">
        <v>0</v>
      </c>
      <c r="K14" s="167"/>
      <c r="L14" s="167"/>
      <c r="M14" s="167"/>
      <c r="N14" s="167"/>
      <c r="O14" s="167"/>
      <c r="P14" s="167"/>
      <c r="Q14" s="167"/>
      <c r="R14" s="167"/>
      <c r="S14" s="167"/>
      <c r="T14" s="167"/>
    </row>
    <row r="15" spans="1:20">
      <c r="A15" s="159">
        <v>8</v>
      </c>
      <c r="B15" s="170" t="s">
        <v>315</v>
      </c>
      <c r="C15" s="170"/>
      <c r="D15" s="171" t="s">
        <v>21</v>
      </c>
      <c r="E15" s="172">
        <f t="shared" ref="E15:J15" si="7">SUM(E16:E24)</f>
        <v>0</v>
      </c>
      <c r="F15" s="172">
        <f t="shared" si="7"/>
        <v>11804700</v>
      </c>
      <c r="G15" s="172">
        <f t="shared" si="7"/>
        <v>0</v>
      </c>
      <c r="H15" s="172">
        <f t="shared" si="7"/>
        <v>11804700</v>
      </c>
      <c r="I15" s="172">
        <f t="shared" si="7"/>
        <v>0</v>
      </c>
      <c r="J15" s="172">
        <f t="shared" si="7"/>
        <v>0</v>
      </c>
      <c r="K15" s="172">
        <f t="shared" ref="K15:T15" si="8">SUM(K16:K22)</f>
        <v>0</v>
      </c>
      <c r="L15" s="172">
        <f t="shared" si="8"/>
        <v>0</v>
      </c>
      <c r="M15" s="172">
        <f t="shared" si="8"/>
        <v>182700</v>
      </c>
      <c r="N15" s="172">
        <f t="shared" si="8"/>
        <v>0</v>
      </c>
      <c r="O15" s="172">
        <f t="shared" si="8"/>
        <v>0</v>
      </c>
      <c r="P15" s="172">
        <f t="shared" si="8"/>
        <v>0</v>
      </c>
      <c r="Q15" s="172">
        <f t="shared" si="8"/>
        <v>0</v>
      </c>
      <c r="R15" s="172">
        <f t="shared" si="8"/>
        <v>0</v>
      </c>
      <c r="S15" s="172">
        <f t="shared" si="8"/>
        <v>0</v>
      </c>
      <c r="T15" s="172">
        <f t="shared" si="8"/>
        <v>0</v>
      </c>
    </row>
    <row r="16" spans="1:20" ht="25.5">
      <c r="A16" s="164">
        <v>9</v>
      </c>
      <c r="B16" s="165" t="s">
        <v>446</v>
      </c>
      <c r="C16" s="276">
        <v>321</v>
      </c>
      <c r="D16" s="166">
        <v>262</v>
      </c>
      <c r="E16" s="167">
        <f t="shared" ref="E16" si="9">I16+J16</f>
        <v>0</v>
      </c>
      <c r="F16" s="167">
        <f>'Иная субсидия'!E47</f>
        <v>200000</v>
      </c>
      <c r="G16" s="167">
        <f>Внебюджет!E49</f>
        <v>0</v>
      </c>
      <c r="H16" s="167">
        <f>SUM(E16:G16)</f>
        <v>200000</v>
      </c>
      <c r="I16" s="167">
        <v>0</v>
      </c>
      <c r="J16" s="167">
        <v>0</v>
      </c>
      <c r="K16" s="167"/>
      <c r="L16" s="167"/>
      <c r="M16" s="167"/>
      <c r="N16" s="167"/>
      <c r="O16" s="167">
        <f>'Иная субсидия'!M48</f>
        <v>0</v>
      </c>
      <c r="P16" s="167"/>
      <c r="Q16" s="167"/>
      <c r="R16" s="167"/>
      <c r="S16" s="167"/>
      <c r="T16" s="167"/>
    </row>
    <row r="17" spans="1:20" ht="25.5">
      <c r="A17" s="164">
        <v>10</v>
      </c>
      <c r="B17" s="165" t="s">
        <v>447</v>
      </c>
      <c r="C17" s="276">
        <v>321</v>
      </c>
      <c r="D17" s="166">
        <v>263</v>
      </c>
      <c r="E17" s="167">
        <f>I17</f>
        <v>0</v>
      </c>
      <c r="F17" s="167">
        <f>'Иная субсидия'!E48</f>
        <v>1682700</v>
      </c>
      <c r="G17" s="167">
        <v>0</v>
      </c>
      <c r="H17" s="167">
        <f t="shared" ref="H17:H22" si="10">SUM(E17:G17)</f>
        <v>1682700</v>
      </c>
      <c r="I17" s="167">
        <v>0</v>
      </c>
      <c r="J17" s="167">
        <v>0</v>
      </c>
      <c r="K17" s="167"/>
      <c r="L17" s="167"/>
      <c r="M17" s="167"/>
      <c r="N17" s="167"/>
      <c r="O17" s="167"/>
      <c r="P17" s="167"/>
      <c r="Q17" s="167"/>
      <c r="R17" s="167"/>
      <c r="S17" s="167"/>
      <c r="T17" s="167"/>
    </row>
    <row r="18" spans="1:20">
      <c r="A18" s="164">
        <v>11</v>
      </c>
      <c r="B18" s="165" t="s">
        <v>431</v>
      </c>
      <c r="C18" s="273">
        <v>321</v>
      </c>
      <c r="D18" s="166">
        <v>264</v>
      </c>
      <c r="E18" s="167">
        <f>I18</f>
        <v>0</v>
      </c>
      <c r="F18" s="167">
        <v>0</v>
      </c>
      <c r="G18" s="167">
        <v>0</v>
      </c>
      <c r="H18" s="167">
        <f t="shared" si="10"/>
        <v>0</v>
      </c>
      <c r="I18" s="167">
        <f>Госзадание!I47</f>
        <v>0</v>
      </c>
      <c r="J18" s="167">
        <v>0</v>
      </c>
      <c r="K18" s="167"/>
      <c r="L18" s="167"/>
      <c r="M18" s="167"/>
      <c r="N18" s="167"/>
      <c r="O18" s="167"/>
      <c r="P18" s="167"/>
      <c r="Q18" s="167"/>
      <c r="R18" s="167"/>
      <c r="S18" s="167"/>
      <c r="T18" s="167"/>
    </row>
    <row r="19" spans="1:20">
      <c r="A19" s="164">
        <v>12</v>
      </c>
      <c r="B19" s="165" t="s">
        <v>433</v>
      </c>
      <c r="C19" s="273">
        <v>323</v>
      </c>
      <c r="D19" s="166">
        <v>263</v>
      </c>
      <c r="E19" s="167">
        <v>0</v>
      </c>
      <c r="F19" s="167">
        <f>'Иная субсидия'!E49</f>
        <v>0</v>
      </c>
      <c r="G19" s="167">
        <v>0</v>
      </c>
      <c r="H19" s="167">
        <f t="shared" si="10"/>
        <v>0</v>
      </c>
      <c r="I19" s="167">
        <v>0</v>
      </c>
      <c r="J19" s="167">
        <v>0</v>
      </c>
      <c r="K19" s="167"/>
      <c r="L19" s="167"/>
      <c r="M19" s="167"/>
      <c r="N19" s="167"/>
      <c r="O19" s="167"/>
      <c r="P19" s="167"/>
      <c r="Q19" s="167"/>
      <c r="R19" s="167"/>
      <c r="S19" s="167"/>
      <c r="T19" s="167"/>
    </row>
    <row r="20" spans="1:20">
      <c r="A20" s="164">
        <v>13</v>
      </c>
      <c r="B20" s="165" t="s">
        <v>444</v>
      </c>
      <c r="C20" s="273">
        <v>323</v>
      </c>
      <c r="D20" s="166">
        <v>263</v>
      </c>
      <c r="E20" s="167">
        <v>0</v>
      </c>
      <c r="F20" s="167">
        <f>'Иная субсидия'!E50</f>
        <v>5922000</v>
      </c>
      <c r="G20" s="167">
        <v>0</v>
      </c>
      <c r="H20" s="167">
        <f t="shared" si="10"/>
        <v>5922000</v>
      </c>
      <c r="I20" s="167">
        <v>0</v>
      </c>
      <c r="J20" s="167">
        <v>0</v>
      </c>
      <c r="K20" s="167"/>
      <c r="L20" s="167"/>
      <c r="M20" s="167">
        <f>'Иная субсидия'!V44</f>
        <v>182700</v>
      </c>
      <c r="N20" s="167">
        <f>'Иная субсидия'!K49</f>
        <v>0</v>
      </c>
      <c r="O20" s="167"/>
      <c r="P20" s="167"/>
      <c r="Q20" s="167"/>
      <c r="R20" s="167"/>
      <c r="S20" s="167"/>
      <c r="T20" s="167"/>
    </row>
    <row r="21" spans="1:20">
      <c r="A21" s="164">
        <v>14</v>
      </c>
      <c r="B21" s="165" t="s">
        <v>448</v>
      </c>
      <c r="C21" s="276">
        <v>340</v>
      </c>
      <c r="D21" s="166">
        <v>262</v>
      </c>
      <c r="E21" s="277">
        <f>I21</f>
        <v>0</v>
      </c>
      <c r="F21" s="277">
        <f>'Иная субсидия'!E52</f>
        <v>15000</v>
      </c>
      <c r="G21" s="277">
        <v>0</v>
      </c>
      <c r="H21" s="277">
        <f t="shared" si="10"/>
        <v>15000</v>
      </c>
      <c r="I21" s="277">
        <v>0</v>
      </c>
      <c r="J21" s="167">
        <v>0</v>
      </c>
      <c r="K21" s="167"/>
      <c r="L21" s="167"/>
      <c r="M21" s="167"/>
      <c r="N21" s="167"/>
      <c r="O21" s="167"/>
      <c r="P21" s="167"/>
      <c r="Q21" s="167"/>
      <c r="R21" s="167"/>
      <c r="S21" s="167"/>
      <c r="T21" s="167"/>
    </row>
    <row r="22" spans="1:20">
      <c r="A22" s="164">
        <v>15</v>
      </c>
      <c r="B22" s="165" t="s">
        <v>432</v>
      </c>
      <c r="C22" s="273">
        <v>340</v>
      </c>
      <c r="D22" s="173" t="s">
        <v>349</v>
      </c>
      <c r="E22" s="167">
        <v>0</v>
      </c>
      <c r="F22" s="167">
        <f>'Иная субсидия'!E53</f>
        <v>3985000</v>
      </c>
      <c r="G22" s="167">
        <f>Внебюджет!E50</f>
        <v>0</v>
      </c>
      <c r="H22" s="167">
        <f t="shared" si="10"/>
        <v>3985000</v>
      </c>
      <c r="I22" s="167">
        <v>0</v>
      </c>
      <c r="J22" s="167">
        <v>0</v>
      </c>
      <c r="K22" s="167"/>
      <c r="L22" s="167"/>
      <c r="M22" s="167"/>
      <c r="N22" s="167"/>
      <c r="O22" s="167"/>
      <c r="P22" s="167"/>
      <c r="Q22" s="167"/>
      <c r="R22" s="167"/>
      <c r="S22" s="167"/>
      <c r="T22" s="167"/>
    </row>
    <row r="23" spans="1:20" ht="25.5">
      <c r="A23" s="164">
        <v>16</v>
      </c>
      <c r="B23" s="165" t="s">
        <v>457</v>
      </c>
      <c r="C23" s="273">
        <v>350</v>
      </c>
      <c r="D23" s="173" t="s">
        <v>349</v>
      </c>
      <c r="E23" s="167">
        <v>0</v>
      </c>
      <c r="F23" s="167">
        <v>0</v>
      </c>
      <c r="G23" s="167">
        <f>Внебюджет!E51</f>
        <v>0</v>
      </c>
      <c r="H23" s="167">
        <f>G23</f>
        <v>0</v>
      </c>
      <c r="I23" s="167">
        <v>0</v>
      </c>
      <c r="J23" s="167">
        <v>0</v>
      </c>
      <c r="K23" s="167"/>
      <c r="L23" s="167"/>
      <c r="M23" s="167"/>
      <c r="N23" s="167"/>
      <c r="O23" s="167"/>
      <c r="P23" s="167"/>
      <c r="Q23" s="167"/>
      <c r="R23" s="167"/>
      <c r="S23" s="167"/>
      <c r="T23" s="167"/>
    </row>
    <row r="24" spans="1:20">
      <c r="A24" s="164">
        <v>17</v>
      </c>
      <c r="B24" s="165" t="s">
        <v>458</v>
      </c>
      <c r="C24" s="273">
        <v>360</v>
      </c>
      <c r="D24" s="173" t="s">
        <v>441</v>
      </c>
      <c r="E24" s="167">
        <v>0</v>
      </c>
      <c r="F24" s="167">
        <v>0</v>
      </c>
      <c r="G24" s="167">
        <v>0</v>
      </c>
      <c r="H24" s="167">
        <f>F24</f>
        <v>0</v>
      </c>
      <c r="I24" s="167">
        <v>0</v>
      </c>
      <c r="J24" s="167">
        <v>0</v>
      </c>
      <c r="K24" s="167"/>
      <c r="L24" s="167"/>
      <c r="M24" s="167"/>
      <c r="N24" s="167"/>
      <c r="O24" s="167"/>
      <c r="P24" s="167"/>
      <c r="Q24" s="167"/>
      <c r="R24" s="167"/>
      <c r="S24" s="167"/>
      <c r="T24" s="167"/>
    </row>
    <row r="25" spans="1:20">
      <c r="A25" s="159">
        <v>18</v>
      </c>
      <c r="B25" s="170" t="s">
        <v>316</v>
      </c>
      <c r="C25" s="170"/>
      <c r="D25" s="171" t="s">
        <v>21</v>
      </c>
      <c r="E25" s="172">
        <f t="shared" ref="E25:G25" si="11">SUM(E26:E30)</f>
        <v>1801320</v>
      </c>
      <c r="F25" s="172">
        <f t="shared" si="11"/>
        <v>0</v>
      </c>
      <c r="G25" s="172">
        <f t="shared" si="11"/>
        <v>55000</v>
      </c>
      <c r="H25" s="172">
        <f>SUM(H26:H30)</f>
        <v>1856320</v>
      </c>
      <c r="I25" s="172">
        <f>SUM(I26:I30)</f>
        <v>1801320</v>
      </c>
      <c r="J25" s="172">
        <f>SUM(J26:J30)</f>
        <v>0</v>
      </c>
      <c r="K25" s="172">
        <f t="shared" ref="K25:L25" si="12">SUM(K26:K30)</f>
        <v>0</v>
      </c>
      <c r="L25" s="172">
        <f t="shared" si="12"/>
        <v>0</v>
      </c>
      <c r="M25" s="172">
        <f t="shared" ref="M25:T25" si="13">SUM(M26:M30)</f>
        <v>0</v>
      </c>
      <c r="N25" s="172">
        <f t="shared" si="13"/>
        <v>0</v>
      </c>
      <c r="O25" s="172">
        <f t="shared" si="13"/>
        <v>0</v>
      </c>
      <c r="P25" s="172">
        <f t="shared" si="13"/>
        <v>0</v>
      </c>
      <c r="Q25" s="172">
        <f t="shared" si="13"/>
        <v>0</v>
      </c>
      <c r="R25" s="172">
        <f t="shared" si="13"/>
        <v>0</v>
      </c>
      <c r="S25" s="172">
        <f t="shared" si="13"/>
        <v>0</v>
      </c>
      <c r="T25" s="172">
        <f t="shared" si="13"/>
        <v>0</v>
      </c>
    </row>
    <row r="26" spans="1:20">
      <c r="A26" s="164">
        <v>19</v>
      </c>
      <c r="B26" s="165" t="s">
        <v>317</v>
      </c>
      <c r="C26" s="273">
        <v>851</v>
      </c>
      <c r="D26" s="166">
        <v>291</v>
      </c>
      <c r="E26" s="167">
        <f t="shared" ref="E26:E28" si="14">I26+J26</f>
        <v>1000000</v>
      </c>
      <c r="F26" s="167">
        <f t="shared" ref="F26:F29" si="15">K26+L26+M26+N26+O26+P26+Q26+R26+S26+T26</f>
        <v>0</v>
      </c>
      <c r="G26" s="167">
        <f>J26</f>
        <v>0</v>
      </c>
      <c r="H26" s="167">
        <f t="shared" ref="H26:H31" si="16">SUM(E26:G26)</f>
        <v>1000000</v>
      </c>
      <c r="I26" s="167">
        <v>1000000</v>
      </c>
      <c r="J26" s="167">
        <v>0</v>
      </c>
      <c r="K26" s="167"/>
      <c r="L26" s="167"/>
      <c r="M26" s="167"/>
      <c r="N26" s="167"/>
      <c r="O26" s="167"/>
      <c r="P26" s="167"/>
      <c r="Q26" s="167"/>
      <c r="R26" s="167"/>
      <c r="S26" s="167"/>
      <c r="T26" s="167"/>
    </row>
    <row r="27" spans="1:20">
      <c r="A27" s="164">
        <v>20</v>
      </c>
      <c r="B27" s="165" t="s">
        <v>318</v>
      </c>
      <c r="C27" s="273">
        <v>851</v>
      </c>
      <c r="D27" s="166">
        <v>291</v>
      </c>
      <c r="E27" s="167">
        <f t="shared" si="14"/>
        <v>800000</v>
      </c>
      <c r="F27" s="167">
        <f t="shared" si="15"/>
        <v>0</v>
      </c>
      <c r="G27" s="167">
        <f>J26</f>
        <v>0</v>
      </c>
      <c r="H27" s="167">
        <f t="shared" si="16"/>
        <v>800000</v>
      </c>
      <c r="I27" s="167">
        <v>800000</v>
      </c>
      <c r="J27" s="167">
        <v>0</v>
      </c>
      <c r="K27" s="167"/>
      <c r="L27" s="167"/>
      <c r="M27" s="167"/>
      <c r="N27" s="167"/>
      <c r="O27" s="167"/>
      <c r="P27" s="167"/>
      <c r="Q27" s="167"/>
      <c r="R27" s="167"/>
      <c r="S27" s="167"/>
      <c r="T27" s="167"/>
    </row>
    <row r="28" spans="1:20">
      <c r="A28" s="164">
        <v>21</v>
      </c>
      <c r="B28" s="165" t="s">
        <v>465</v>
      </c>
      <c r="C28" s="273">
        <v>852</v>
      </c>
      <c r="D28" s="166">
        <v>291</v>
      </c>
      <c r="E28" s="167">
        <f t="shared" si="14"/>
        <v>1320</v>
      </c>
      <c r="F28" s="167">
        <f t="shared" si="15"/>
        <v>0</v>
      </c>
      <c r="G28" s="167">
        <f>Внебюджет!E55</f>
        <v>0</v>
      </c>
      <c r="H28" s="167">
        <f t="shared" si="16"/>
        <v>1320</v>
      </c>
      <c r="I28" s="167">
        <f>Госзадание!I53</f>
        <v>1320</v>
      </c>
      <c r="J28" s="167">
        <v>0</v>
      </c>
      <c r="K28" s="167"/>
      <c r="L28" s="167"/>
      <c r="M28" s="167"/>
      <c r="N28" s="167"/>
      <c r="O28" s="167"/>
      <c r="P28" s="167"/>
      <c r="Q28" s="167"/>
      <c r="R28" s="167"/>
      <c r="S28" s="167"/>
      <c r="T28" s="167"/>
    </row>
    <row r="29" spans="1:20">
      <c r="A29" s="164">
        <v>22</v>
      </c>
      <c r="B29" s="165" t="s">
        <v>319</v>
      </c>
      <c r="C29" s="273">
        <v>853</v>
      </c>
      <c r="D29" s="166">
        <v>292.29700000000003</v>
      </c>
      <c r="E29" s="167">
        <f>I29</f>
        <v>0</v>
      </c>
      <c r="F29" s="167">
        <f t="shared" si="15"/>
        <v>0</v>
      </c>
      <c r="G29" s="167">
        <f>Внебюджет!E56</f>
        <v>55000</v>
      </c>
      <c r="H29" s="167">
        <f t="shared" si="16"/>
        <v>55000</v>
      </c>
      <c r="I29" s="167">
        <f>Госзадание!I54</f>
        <v>0</v>
      </c>
      <c r="J29" s="167">
        <v>0</v>
      </c>
      <c r="K29" s="167"/>
      <c r="L29" s="167"/>
      <c r="M29" s="167"/>
      <c r="N29" s="167"/>
      <c r="O29" s="167"/>
      <c r="P29" s="167"/>
      <c r="Q29" s="167"/>
      <c r="R29" s="167"/>
      <c r="S29" s="167"/>
      <c r="T29" s="167"/>
    </row>
    <row r="30" spans="1:20">
      <c r="A30" s="164">
        <v>23</v>
      </c>
      <c r="B30" s="165" t="s">
        <v>320</v>
      </c>
      <c r="C30" s="165"/>
      <c r="D30" s="173"/>
      <c r="E30" s="167">
        <f>I30</f>
        <v>0</v>
      </c>
      <c r="F30" s="167">
        <v>0</v>
      </c>
      <c r="G30" s="167">
        <v>0</v>
      </c>
      <c r="H30" s="167">
        <f t="shared" si="16"/>
        <v>0</v>
      </c>
      <c r="I30" s="167">
        <v>0</v>
      </c>
      <c r="J30" s="167">
        <v>0</v>
      </c>
      <c r="K30" s="167"/>
      <c r="L30" s="167"/>
      <c r="M30" s="167"/>
      <c r="N30" s="167"/>
      <c r="O30" s="167"/>
      <c r="P30" s="167"/>
      <c r="Q30" s="167"/>
      <c r="R30" s="167"/>
      <c r="S30" s="167"/>
      <c r="T30" s="167"/>
    </row>
    <row r="31" spans="1:20">
      <c r="A31" s="159">
        <v>24</v>
      </c>
      <c r="B31" s="170" t="s">
        <v>321</v>
      </c>
      <c r="C31" s="170"/>
      <c r="D31" s="171" t="s">
        <v>21</v>
      </c>
      <c r="E31" s="172">
        <f t="shared" ref="E31" si="17">I31+J31</f>
        <v>0</v>
      </c>
      <c r="F31" s="172">
        <f t="shared" ref="F31:F32" si="18">K31+L31+M31+N31+O31+P31+Q31+R31+S31+T31</f>
        <v>0</v>
      </c>
      <c r="G31" s="172">
        <v>0</v>
      </c>
      <c r="H31" s="167">
        <f t="shared" si="16"/>
        <v>0</v>
      </c>
      <c r="I31" s="172">
        <v>0</v>
      </c>
      <c r="J31" s="172">
        <v>0</v>
      </c>
      <c r="K31" s="172"/>
      <c r="L31" s="172"/>
      <c r="M31" s="172"/>
      <c r="N31" s="172"/>
      <c r="O31" s="172"/>
      <c r="P31" s="172"/>
      <c r="Q31" s="172"/>
      <c r="R31" s="172"/>
      <c r="S31" s="172"/>
      <c r="T31" s="172"/>
    </row>
    <row r="32" spans="1:20">
      <c r="A32" s="159">
        <v>25</v>
      </c>
      <c r="B32" s="170" t="s">
        <v>322</v>
      </c>
      <c r="C32" s="286">
        <v>831</v>
      </c>
      <c r="D32" s="171" t="s">
        <v>21</v>
      </c>
      <c r="E32" s="172">
        <f>I32</f>
        <v>0</v>
      </c>
      <c r="F32" s="172">
        <f t="shared" si="18"/>
        <v>0</v>
      </c>
      <c r="G32" s="172">
        <f>Внебюджет!E65</f>
        <v>0</v>
      </c>
      <c r="H32" s="167">
        <f t="shared" ref="H32" si="19">SUM(E32:G32)</f>
        <v>0</v>
      </c>
      <c r="I32" s="172">
        <f>Госзадание!I63</f>
        <v>0</v>
      </c>
      <c r="J32" s="172">
        <v>0</v>
      </c>
      <c r="K32" s="172"/>
      <c r="L32" s="172"/>
      <c r="M32" s="172"/>
      <c r="N32" s="172"/>
      <c r="O32" s="172"/>
      <c r="P32" s="172"/>
      <c r="Q32" s="172"/>
      <c r="R32" s="172"/>
      <c r="S32" s="172"/>
      <c r="T32" s="172"/>
    </row>
    <row r="33" spans="1:20">
      <c r="A33" s="159">
        <v>26</v>
      </c>
      <c r="B33" s="170" t="s">
        <v>323</v>
      </c>
      <c r="C33" s="275" t="s">
        <v>427</v>
      </c>
      <c r="D33" s="171" t="s">
        <v>21</v>
      </c>
      <c r="E33" s="172">
        <f>SUM(E34:E54)</f>
        <v>12055750</v>
      </c>
      <c r="F33" s="172">
        <f t="shared" ref="F33" si="20">SUM(F34:F54)</f>
        <v>15791880</v>
      </c>
      <c r="G33" s="172">
        <f>SUM(G34:G54)</f>
        <v>18142326.460000001</v>
      </c>
      <c r="H33" s="172">
        <f>SUM(H34:H54)</f>
        <v>45989956.460000001</v>
      </c>
      <c r="I33" s="172">
        <f>SUM(I34:I54)</f>
        <v>11230080</v>
      </c>
      <c r="J33" s="172">
        <f>SUM(J34:J54)</f>
        <v>325670</v>
      </c>
      <c r="K33" s="172">
        <f>SUM(K34:K54)</f>
        <v>500000</v>
      </c>
      <c r="L33" s="172">
        <f t="shared" ref="L33:T33" si="21">SUM(L34:L54)</f>
        <v>15791880</v>
      </c>
      <c r="M33" s="172">
        <f t="shared" si="21"/>
        <v>0</v>
      </c>
      <c r="N33" s="172">
        <f t="shared" si="21"/>
        <v>0</v>
      </c>
      <c r="O33" s="172">
        <f t="shared" si="21"/>
        <v>0</v>
      </c>
      <c r="P33" s="172">
        <f t="shared" si="21"/>
        <v>0</v>
      </c>
      <c r="Q33" s="172">
        <f t="shared" si="21"/>
        <v>0</v>
      </c>
      <c r="R33" s="172">
        <f t="shared" si="21"/>
        <v>0</v>
      </c>
      <c r="S33" s="172">
        <f t="shared" si="21"/>
        <v>0</v>
      </c>
      <c r="T33" s="172">
        <f t="shared" si="21"/>
        <v>0</v>
      </c>
    </row>
    <row r="34" spans="1:20">
      <c r="A34" s="164">
        <v>27</v>
      </c>
      <c r="B34" s="165" t="s">
        <v>324</v>
      </c>
      <c r="C34" s="273">
        <v>244</v>
      </c>
      <c r="D34" s="166">
        <v>221</v>
      </c>
      <c r="E34" s="167">
        <f t="shared" ref="E34:E39" si="22">I34</f>
        <v>470000</v>
      </c>
      <c r="F34" s="167">
        <f t="shared" ref="F34:F53" si="23">K34+L34+M34+N34+O34+P34+Q34+R34+S34+T34</f>
        <v>0</v>
      </c>
      <c r="G34" s="167">
        <v>0</v>
      </c>
      <c r="H34" s="167">
        <f t="shared" ref="H34:H54" si="24">SUM(E34:G34)</f>
        <v>470000</v>
      </c>
      <c r="I34" s="167">
        <v>470000</v>
      </c>
      <c r="J34" s="167">
        <v>0</v>
      </c>
      <c r="K34" s="174"/>
      <c r="L34" s="174"/>
      <c r="M34" s="174"/>
      <c r="N34" s="167"/>
      <c r="O34" s="174"/>
      <c r="P34" s="174"/>
      <c r="Q34" s="174"/>
      <c r="R34" s="174"/>
      <c r="S34" s="174"/>
      <c r="T34" s="174"/>
    </row>
    <row r="35" spans="1:20">
      <c r="A35" s="164">
        <v>28</v>
      </c>
      <c r="B35" s="165" t="s">
        <v>325</v>
      </c>
      <c r="C35" s="273">
        <v>244</v>
      </c>
      <c r="D35" s="166">
        <v>222</v>
      </c>
      <c r="E35" s="167">
        <f t="shared" si="22"/>
        <v>0</v>
      </c>
      <c r="F35" s="167">
        <f t="shared" si="23"/>
        <v>0</v>
      </c>
      <c r="G35" s="167">
        <v>0</v>
      </c>
      <c r="H35" s="167">
        <f t="shared" si="24"/>
        <v>0</v>
      </c>
      <c r="I35" s="167">
        <v>0</v>
      </c>
      <c r="J35" s="167">
        <v>0</v>
      </c>
      <c r="K35" s="174"/>
      <c r="L35" s="174"/>
      <c r="M35" s="174"/>
      <c r="N35" s="167"/>
      <c r="O35" s="174"/>
      <c r="P35" s="174"/>
      <c r="Q35" s="174"/>
      <c r="R35" s="174"/>
      <c r="S35" s="174"/>
      <c r="T35" s="174"/>
    </row>
    <row r="36" spans="1:20">
      <c r="A36" s="164">
        <v>29</v>
      </c>
      <c r="B36" s="165" t="s">
        <v>326</v>
      </c>
      <c r="C36" s="273">
        <v>244</v>
      </c>
      <c r="D36" s="166">
        <v>223</v>
      </c>
      <c r="E36" s="167">
        <f>I36+J36</f>
        <v>1110160</v>
      </c>
      <c r="F36" s="167">
        <f t="shared" si="23"/>
        <v>0</v>
      </c>
      <c r="G36" s="167">
        <v>0</v>
      </c>
      <c r="H36" s="167">
        <f t="shared" si="24"/>
        <v>1110160</v>
      </c>
      <c r="I36" s="167">
        <v>1100000</v>
      </c>
      <c r="J36" s="167">
        <v>10160</v>
      </c>
      <c r="K36" s="174"/>
      <c r="L36" s="174"/>
      <c r="M36" s="174"/>
      <c r="N36" s="167"/>
      <c r="O36" s="174"/>
      <c r="P36" s="174"/>
      <c r="Q36" s="174"/>
      <c r="R36" s="174"/>
      <c r="S36" s="174"/>
      <c r="T36" s="174"/>
    </row>
    <row r="37" spans="1:20">
      <c r="A37" s="164">
        <v>30</v>
      </c>
      <c r="B37" s="165" t="s">
        <v>397</v>
      </c>
      <c r="C37" s="273">
        <v>247</v>
      </c>
      <c r="D37" s="166">
        <v>223</v>
      </c>
      <c r="E37" s="167">
        <f>I37+J37</f>
        <v>5170130</v>
      </c>
      <c r="F37" s="167">
        <v>0</v>
      </c>
      <c r="G37" s="167">
        <f>Внебюджет!E72</f>
        <v>500000</v>
      </c>
      <c r="H37" s="167">
        <f t="shared" si="24"/>
        <v>5670130</v>
      </c>
      <c r="I37" s="167">
        <f>Госзадание!I70</f>
        <v>5149800</v>
      </c>
      <c r="J37" s="167">
        <v>20330</v>
      </c>
      <c r="K37" s="174"/>
      <c r="L37" s="174"/>
      <c r="M37" s="174"/>
      <c r="N37" s="167"/>
      <c r="O37" s="174"/>
      <c r="P37" s="174"/>
      <c r="Q37" s="174"/>
      <c r="R37" s="174"/>
      <c r="S37" s="174"/>
      <c r="T37" s="174"/>
    </row>
    <row r="38" spans="1:20" ht="25.5">
      <c r="A38" s="164">
        <v>31</v>
      </c>
      <c r="B38" s="165" t="s">
        <v>327</v>
      </c>
      <c r="C38" s="273">
        <v>244</v>
      </c>
      <c r="D38" s="166">
        <v>224</v>
      </c>
      <c r="E38" s="167">
        <f t="shared" si="22"/>
        <v>0</v>
      </c>
      <c r="F38" s="167">
        <f t="shared" si="23"/>
        <v>0</v>
      </c>
      <c r="G38" s="167">
        <f t="shared" ref="G38:G54" si="25">J38</f>
        <v>0</v>
      </c>
      <c r="H38" s="167">
        <f t="shared" si="24"/>
        <v>0</v>
      </c>
      <c r="I38" s="167">
        <v>0</v>
      </c>
      <c r="J38" s="167">
        <v>0</v>
      </c>
      <c r="K38" s="174"/>
      <c r="L38" s="174"/>
      <c r="M38" s="174"/>
      <c r="N38" s="167"/>
      <c r="O38" s="174"/>
      <c r="P38" s="174"/>
      <c r="Q38" s="174"/>
      <c r="R38" s="174"/>
      <c r="S38" s="174"/>
      <c r="T38" s="174"/>
    </row>
    <row r="39" spans="1:20">
      <c r="A39" s="164">
        <v>32</v>
      </c>
      <c r="B39" s="165" t="s">
        <v>434</v>
      </c>
      <c r="C39" s="273">
        <v>244</v>
      </c>
      <c r="D39" s="166">
        <v>225</v>
      </c>
      <c r="E39" s="167">
        <f t="shared" si="22"/>
        <v>0</v>
      </c>
      <c r="F39" s="167">
        <f t="shared" si="23"/>
        <v>0</v>
      </c>
      <c r="G39" s="167">
        <v>1000000</v>
      </c>
      <c r="H39" s="167">
        <f t="shared" si="24"/>
        <v>1000000</v>
      </c>
      <c r="I39" s="167">
        <v>0</v>
      </c>
      <c r="J39" s="167">
        <v>0</v>
      </c>
      <c r="K39" s="174"/>
      <c r="L39" s="174"/>
      <c r="M39" s="174"/>
      <c r="N39" s="167"/>
      <c r="O39" s="174"/>
      <c r="P39" s="174"/>
      <c r="Q39" s="174"/>
      <c r="R39" s="174"/>
      <c r="S39" s="174"/>
      <c r="T39" s="174"/>
    </row>
    <row r="40" spans="1:20">
      <c r="A40" s="164">
        <v>33</v>
      </c>
      <c r="B40" s="165" t="s">
        <v>426</v>
      </c>
      <c r="C40" s="273">
        <v>243</v>
      </c>
      <c r="D40" s="166">
        <v>225.226</v>
      </c>
      <c r="E40" s="167">
        <f>I40</f>
        <v>0</v>
      </c>
      <c r="F40" s="167">
        <f t="shared" si="23"/>
        <v>15791880</v>
      </c>
      <c r="G40" s="167">
        <v>3000000</v>
      </c>
      <c r="H40" s="167">
        <f t="shared" si="24"/>
        <v>18791880</v>
      </c>
      <c r="I40" s="167">
        <v>0</v>
      </c>
      <c r="J40" s="167">
        <v>0</v>
      </c>
      <c r="K40" s="174"/>
      <c r="L40" s="167">
        <f>'Иная субсидия'!J70</f>
        <v>15791880</v>
      </c>
      <c r="M40" s="174"/>
      <c r="N40" s="167"/>
      <c r="O40" s="174"/>
      <c r="P40" s="174"/>
      <c r="Q40" s="174"/>
      <c r="R40" s="174"/>
      <c r="S40" s="174"/>
      <c r="T40" s="174"/>
    </row>
    <row r="41" spans="1:20">
      <c r="A41" s="164">
        <v>34</v>
      </c>
      <c r="B41" s="165" t="s">
        <v>328</v>
      </c>
      <c r="C41" s="273">
        <v>244</v>
      </c>
      <c r="D41" s="166">
        <v>225</v>
      </c>
      <c r="E41" s="167">
        <f>I41+J41</f>
        <v>700000</v>
      </c>
      <c r="F41" s="167">
        <f t="shared" si="23"/>
        <v>0</v>
      </c>
      <c r="G41" s="167">
        <v>1000000</v>
      </c>
      <c r="H41" s="167">
        <f t="shared" si="24"/>
        <v>1700000</v>
      </c>
      <c r="I41" s="167">
        <v>700000</v>
      </c>
      <c r="J41" s="167">
        <v>0</v>
      </c>
      <c r="K41" s="174"/>
      <c r="L41" s="174"/>
      <c r="M41" s="174"/>
      <c r="N41" s="167"/>
      <c r="O41" s="174"/>
      <c r="P41" s="174"/>
      <c r="Q41" s="174"/>
      <c r="R41" s="174"/>
      <c r="S41" s="174"/>
      <c r="T41" s="174"/>
    </row>
    <row r="42" spans="1:20">
      <c r="A42" s="164">
        <v>35</v>
      </c>
      <c r="B42" s="165" t="s">
        <v>435</v>
      </c>
      <c r="C42" s="273">
        <v>244</v>
      </c>
      <c r="D42" s="166">
        <v>226</v>
      </c>
      <c r="E42" s="167">
        <f>I42+J42+K42</f>
        <v>3910280</v>
      </c>
      <c r="F42" s="167">
        <v>0</v>
      </c>
      <c r="G42" s="167">
        <v>2000000</v>
      </c>
      <c r="H42" s="167">
        <f t="shared" si="24"/>
        <v>5910280</v>
      </c>
      <c r="I42" s="167">
        <v>3410280</v>
      </c>
      <c r="J42" s="167">
        <v>0</v>
      </c>
      <c r="K42" s="167">
        <v>500000</v>
      </c>
      <c r="L42" s="174"/>
      <c r="M42" s="174"/>
      <c r="N42" s="167"/>
      <c r="O42" s="174"/>
      <c r="P42" s="174"/>
      <c r="Q42" s="174"/>
      <c r="R42" s="174"/>
      <c r="S42" s="174"/>
      <c r="T42" s="174"/>
    </row>
    <row r="43" spans="1:20">
      <c r="A43" s="164">
        <v>36</v>
      </c>
      <c r="B43" s="165" t="s">
        <v>329</v>
      </c>
      <c r="C43" s="273">
        <v>244</v>
      </c>
      <c r="D43" s="166">
        <v>227</v>
      </c>
      <c r="E43" s="167">
        <f t="shared" ref="E43:E54" si="26">I43+J43+K43</f>
        <v>100000</v>
      </c>
      <c r="F43" s="167">
        <f>K43+L43+M43+N43+O43+P43+Q43+R43+S43+T43</f>
        <v>0</v>
      </c>
      <c r="G43" s="167">
        <v>0</v>
      </c>
      <c r="H43" s="167">
        <f t="shared" si="24"/>
        <v>100000</v>
      </c>
      <c r="I43" s="167">
        <v>100000</v>
      </c>
      <c r="J43" s="167">
        <v>0</v>
      </c>
      <c r="K43" s="174"/>
      <c r="L43" s="174"/>
      <c r="M43" s="174"/>
      <c r="N43" s="167"/>
      <c r="O43" s="174"/>
      <c r="P43" s="174"/>
      <c r="Q43" s="174"/>
      <c r="R43" s="174"/>
      <c r="S43" s="174"/>
      <c r="T43" s="174"/>
    </row>
    <row r="44" spans="1:20">
      <c r="A44" s="164">
        <v>37</v>
      </c>
      <c r="B44" s="165" t="s">
        <v>365</v>
      </c>
      <c r="C44" s="273">
        <v>244</v>
      </c>
      <c r="D44" s="166">
        <v>297</v>
      </c>
      <c r="E44" s="167">
        <f t="shared" si="26"/>
        <v>0</v>
      </c>
      <c r="F44" s="167">
        <f t="shared" si="23"/>
        <v>0</v>
      </c>
      <c r="G44" s="167">
        <v>0</v>
      </c>
      <c r="H44" s="167">
        <f t="shared" si="24"/>
        <v>0</v>
      </c>
      <c r="I44" s="167">
        <v>0</v>
      </c>
      <c r="J44" s="167">
        <v>0</v>
      </c>
      <c r="K44" s="174"/>
      <c r="L44" s="174"/>
      <c r="M44" s="174"/>
      <c r="N44" s="167"/>
      <c r="O44" s="174"/>
      <c r="P44" s="174"/>
      <c r="Q44" s="174"/>
      <c r="R44" s="174"/>
      <c r="S44" s="174"/>
      <c r="T44" s="174"/>
    </row>
    <row r="45" spans="1:20">
      <c r="A45" s="164">
        <v>38</v>
      </c>
      <c r="B45" s="165" t="s">
        <v>330</v>
      </c>
      <c r="C45" s="273">
        <v>244</v>
      </c>
      <c r="D45" s="166">
        <v>229</v>
      </c>
      <c r="E45" s="167">
        <f t="shared" si="26"/>
        <v>0</v>
      </c>
      <c r="F45" s="167">
        <f t="shared" si="23"/>
        <v>0</v>
      </c>
      <c r="G45" s="167">
        <f t="shared" si="25"/>
        <v>0</v>
      </c>
      <c r="H45" s="167">
        <f t="shared" si="24"/>
        <v>0</v>
      </c>
      <c r="I45" s="167">
        <v>0</v>
      </c>
      <c r="J45" s="167">
        <v>0</v>
      </c>
      <c r="K45" s="174"/>
      <c r="L45" s="174"/>
      <c r="M45" s="174"/>
      <c r="N45" s="167"/>
      <c r="O45" s="174"/>
      <c r="P45" s="174"/>
      <c r="Q45" s="174"/>
      <c r="R45" s="174"/>
      <c r="S45" s="174"/>
      <c r="T45" s="174"/>
    </row>
    <row r="46" spans="1:20">
      <c r="A46" s="164">
        <v>39</v>
      </c>
      <c r="B46" s="165" t="s">
        <v>331</v>
      </c>
      <c r="C46" s="273">
        <v>244</v>
      </c>
      <c r="D46" s="166">
        <v>310</v>
      </c>
      <c r="E46" s="167">
        <f t="shared" si="26"/>
        <v>0</v>
      </c>
      <c r="F46" s="167">
        <v>0</v>
      </c>
      <c r="G46" s="167">
        <v>1000000</v>
      </c>
      <c r="H46" s="167">
        <f t="shared" si="24"/>
        <v>1000000</v>
      </c>
      <c r="I46" s="167">
        <v>0</v>
      </c>
      <c r="J46" s="167">
        <v>0</v>
      </c>
      <c r="K46" s="167">
        <v>0</v>
      </c>
      <c r="L46" s="174"/>
      <c r="M46" s="174"/>
      <c r="N46" s="167"/>
      <c r="O46" s="174"/>
      <c r="P46" s="167"/>
      <c r="Q46" s="167"/>
      <c r="R46" s="174"/>
      <c r="S46" s="174"/>
      <c r="T46" s="174"/>
    </row>
    <row r="47" spans="1:20">
      <c r="A47" s="164">
        <v>40</v>
      </c>
      <c r="B47" s="165" t="s">
        <v>332</v>
      </c>
      <c r="C47" s="273">
        <v>244</v>
      </c>
      <c r="D47" s="166">
        <v>341</v>
      </c>
      <c r="E47" s="167">
        <f t="shared" si="26"/>
        <v>0</v>
      </c>
      <c r="F47" s="167">
        <f t="shared" si="23"/>
        <v>0</v>
      </c>
      <c r="G47" s="167">
        <v>15000</v>
      </c>
      <c r="H47" s="167">
        <f t="shared" si="24"/>
        <v>15000</v>
      </c>
      <c r="I47" s="167">
        <v>0</v>
      </c>
      <c r="J47" s="167">
        <v>0</v>
      </c>
      <c r="K47" s="174"/>
      <c r="L47" s="174"/>
      <c r="M47" s="174"/>
      <c r="N47" s="167"/>
      <c r="O47" s="174"/>
      <c r="P47" s="174"/>
      <c r="Q47" s="174"/>
      <c r="R47" s="174"/>
      <c r="S47" s="174"/>
      <c r="T47" s="174"/>
    </row>
    <row r="48" spans="1:20">
      <c r="A48" s="164">
        <v>41</v>
      </c>
      <c r="B48" s="165" t="s">
        <v>333</v>
      </c>
      <c r="C48" s="273">
        <v>244</v>
      </c>
      <c r="D48" s="166">
        <v>342</v>
      </c>
      <c r="E48" s="167">
        <f t="shared" si="26"/>
        <v>0</v>
      </c>
      <c r="F48" s="167">
        <f t="shared" si="23"/>
        <v>0</v>
      </c>
      <c r="G48" s="167">
        <v>50000</v>
      </c>
      <c r="H48" s="167">
        <f t="shared" si="24"/>
        <v>50000</v>
      </c>
      <c r="I48" s="167">
        <v>0</v>
      </c>
      <c r="J48" s="167">
        <v>0</v>
      </c>
      <c r="K48" s="174"/>
      <c r="L48" s="174"/>
      <c r="M48" s="174"/>
      <c r="N48" s="167"/>
      <c r="O48" s="174"/>
      <c r="P48" s="174"/>
      <c r="Q48" s="174"/>
      <c r="R48" s="174"/>
      <c r="S48" s="174"/>
      <c r="T48" s="174"/>
    </row>
    <row r="49" spans="1:20">
      <c r="A49" s="164">
        <v>42</v>
      </c>
      <c r="B49" s="165" t="s">
        <v>334</v>
      </c>
      <c r="C49" s="273">
        <v>244</v>
      </c>
      <c r="D49" s="166">
        <v>343</v>
      </c>
      <c r="E49" s="167">
        <f t="shared" si="26"/>
        <v>100000</v>
      </c>
      <c r="F49" s="167">
        <f t="shared" si="23"/>
        <v>0</v>
      </c>
      <c r="G49" s="167">
        <v>0</v>
      </c>
      <c r="H49" s="167">
        <f t="shared" si="24"/>
        <v>100000</v>
      </c>
      <c r="I49" s="167">
        <v>100000</v>
      </c>
      <c r="J49" s="167">
        <v>0</v>
      </c>
      <c r="K49" s="174"/>
      <c r="L49" s="174"/>
      <c r="M49" s="174"/>
      <c r="N49" s="167"/>
      <c r="O49" s="174"/>
      <c r="P49" s="174"/>
      <c r="Q49" s="174"/>
      <c r="R49" s="174"/>
      <c r="S49" s="174"/>
      <c r="T49" s="174"/>
    </row>
    <row r="50" spans="1:20">
      <c r="A50" s="164">
        <v>43</v>
      </c>
      <c r="B50" s="165" t="s">
        <v>335</v>
      </c>
      <c r="C50" s="273">
        <v>244</v>
      </c>
      <c r="D50" s="166">
        <v>344</v>
      </c>
      <c r="E50" s="167">
        <f t="shared" si="26"/>
        <v>100000</v>
      </c>
      <c r="F50" s="167">
        <f t="shared" si="23"/>
        <v>0</v>
      </c>
      <c r="G50" s="167">
        <v>1000000</v>
      </c>
      <c r="H50" s="167">
        <f t="shared" si="24"/>
        <v>1100000</v>
      </c>
      <c r="I50" s="167">
        <v>100000</v>
      </c>
      <c r="J50" s="167">
        <v>0</v>
      </c>
      <c r="K50" s="174"/>
      <c r="L50" s="174"/>
      <c r="M50" s="174"/>
      <c r="N50" s="167"/>
      <c r="O50" s="174"/>
      <c r="P50" s="174"/>
      <c r="Q50" s="174"/>
      <c r="R50" s="174"/>
      <c r="S50" s="174"/>
      <c r="T50" s="174"/>
    </row>
    <row r="51" spans="1:20">
      <c r="A51" s="164">
        <v>44</v>
      </c>
      <c r="B51" s="165" t="s">
        <v>336</v>
      </c>
      <c r="C51" s="273">
        <v>244</v>
      </c>
      <c r="D51" s="166">
        <v>345</v>
      </c>
      <c r="E51" s="167">
        <f t="shared" si="26"/>
        <v>0</v>
      </c>
      <c r="F51" s="167">
        <f t="shared" si="23"/>
        <v>0</v>
      </c>
      <c r="G51" s="167">
        <v>0</v>
      </c>
      <c r="H51" s="167">
        <f t="shared" si="24"/>
        <v>0</v>
      </c>
      <c r="I51" s="167">
        <v>0</v>
      </c>
      <c r="J51" s="167">
        <v>0</v>
      </c>
      <c r="K51" s="174"/>
      <c r="L51" s="174"/>
      <c r="M51" s="174"/>
      <c r="N51" s="167"/>
      <c r="O51" s="174"/>
      <c r="P51" s="174"/>
      <c r="Q51" s="174"/>
      <c r="R51" s="174"/>
      <c r="S51" s="174"/>
      <c r="T51" s="174"/>
    </row>
    <row r="52" spans="1:20">
      <c r="A52" s="164">
        <v>45</v>
      </c>
      <c r="B52" s="165" t="s">
        <v>337</v>
      </c>
      <c r="C52" s="273">
        <v>244</v>
      </c>
      <c r="D52" s="166">
        <v>346</v>
      </c>
      <c r="E52" s="167">
        <f t="shared" si="26"/>
        <v>395180</v>
      </c>
      <c r="F52" s="167">
        <f t="shared" si="23"/>
        <v>0</v>
      </c>
      <c r="G52" s="167">
        <v>8477326.4600000009</v>
      </c>
      <c r="H52" s="167">
        <f t="shared" si="24"/>
        <v>8872506.4600000009</v>
      </c>
      <c r="I52" s="167">
        <v>100000</v>
      </c>
      <c r="J52" s="167">
        <v>295180</v>
      </c>
      <c r="K52" s="174"/>
      <c r="L52" s="174"/>
      <c r="M52" s="174"/>
      <c r="N52" s="167"/>
      <c r="O52" s="174"/>
      <c r="P52" s="174"/>
      <c r="Q52" s="167"/>
      <c r="R52" s="174"/>
      <c r="S52" s="174"/>
      <c r="T52" s="174"/>
    </row>
    <row r="53" spans="1:20">
      <c r="A53" s="164">
        <v>46</v>
      </c>
      <c r="B53" s="165" t="s">
        <v>338</v>
      </c>
      <c r="C53" s="273">
        <v>244</v>
      </c>
      <c r="D53" s="166">
        <v>349</v>
      </c>
      <c r="E53" s="167">
        <f t="shared" si="26"/>
        <v>0</v>
      </c>
      <c r="F53" s="167">
        <f t="shared" si="23"/>
        <v>0</v>
      </c>
      <c r="G53" s="167">
        <v>100000</v>
      </c>
      <c r="H53" s="167">
        <f>SUM(E53:G53)</f>
        <v>100000</v>
      </c>
      <c r="I53" s="167">
        <v>0</v>
      </c>
      <c r="J53" s="167">
        <v>0</v>
      </c>
      <c r="K53" s="174"/>
      <c r="L53" s="174"/>
      <c r="M53" s="174"/>
      <c r="N53" s="167"/>
      <c r="O53" s="174"/>
      <c r="P53" s="174"/>
      <c r="Q53" s="174"/>
      <c r="R53" s="174"/>
      <c r="S53" s="174"/>
      <c r="T53" s="174"/>
    </row>
    <row r="54" spans="1:20">
      <c r="A54" s="164">
        <v>47</v>
      </c>
      <c r="B54" s="165" t="s">
        <v>314</v>
      </c>
      <c r="C54" s="165"/>
      <c r="D54" s="173"/>
      <c r="E54" s="167">
        <f t="shared" si="26"/>
        <v>0</v>
      </c>
      <c r="F54" s="167">
        <v>0</v>
      </c>
      <c r="G54" s="167">
        <f t="shared" si="25"/>
        <v>0</v>
      </c>
      <c r="H54" s="167">
        <f t="shared" si="24"/>
        <v>0</v>
      </c>
      <c r="I54" s="167">
        <v>0</v>
      </c>
      <c r="J54" s="167">
        <v>0</v>
      </c>
      <c r="K54" s="167"/>
      <c r="L54" s="167"/>
      <c r="M54" s="167"/>
      <c r="N54" s="167"/>
      <c r="O54" s="167"/>
      <c r="P54" s="167"/>
      <c r="Q54" s="167"/>
      <c r="R54" s="167"/>
      <c r="S54" s="167"/>
      <c r="T54" s="167"/>
    </row>
    <row r="55" spans="1:20">
      <c r="B55" s="175"/>
      <c r="C55" s="175"/>
      <c r="D55" s="176"/>
      <c r="E55" s="177"/>
      <c r="F55" s="177"/>
      <c r="G55" s="177"/>
      <c r="H55" s="177"/>
      <c r="I55" s="177"/>
      <c r="J55" s="177"/>
      <c r="K55" s="177"/>
      <c r="L55" s="154"/>
      <c r="M55" s="154"/>
      <c r="N55" s="154"/>
      <c r="O55" s="154"/>
    </row>
    <row r="56" spans="1:20">
      <c r="B56" s="178" t="s">
        <v>339</v>
      </c>
      <c r="C56" s="178"/>
      <c r="D56" s="176"/>
      <c r="E56" s="177"/>
      <c r="F56" s="177"/>
      <c r="G56" s="177"/>
      <c r="H56" s="177"/>
      <c r="I56" s="177"/>
      <c r="J56" s="177"/>
      <c r="K56" s="177"/>
      <c r="L56" s="154"/>
      <c r="M56" s="154"/>
      <c r="N56" s="154"/>
      <c r="O56" s="154"/>
    </row>
    <row r="57" spans="1:20">
      <c r="B57" s="154" t="s">
        <v>340</v>
      </c>
      <c r="I57" s="154"/>
      <c r="J57" s="154"/>
      <c r="K57" s="154"/>
      <c r="L57" s="154"/>
      <c r="M57" s="154"/>
      <c r="N57" s="154"/>
      <c r="O57" s="154"/>
    </row>
    <row r="58" spans="1:20">
      <c r="B58" s="154" t="s">
        <v>341</v>
      </c>
      <c r="I58" s="154"/>
      <c r="J58" s="154"/>
      <c r="K58" s="154"/>
      <c r="L58" s="154"/>
      <c r="M58" s="154"/>
      <c r="N58" s="154"/>
      <c r="O58" s="154"/>
    </row>
    <row r="59" spans="1:20">
      <c r="I59" s="154"/>
      <c r="J59" s="154"/>
      <c r="K59" s="154"/>
      <c r="L59" s="154"/>
      <c r="M59" s="154"/>
      <c r="N59" s="154"/>
      <c r="O59" s="154"/>
    </row>
    <row r="60" spans="1:20" ht="15">
      <c r="B60" s="179" t="s">
        <v>342</v>
      </c>
      <c r="C60" s="179"/>
      <c r="D60" s="401" t="s">
        <v>359</v>
      </c>
      <c r="E60" s="401"/>
      <c r="H60" s="180"/>
      <c r="I60" s="180" t="s">
        <v>192</v>
      </c>
      <c r="J60" s="401" t="s">
        <v>361</v>
      </c>
      <c r="K60" s="401"/>
      <c r="L60" s="154"/>
      <c r="M60" s="154"/>
      <c r="N60" s="154"/>
      <c r="O60" s="154"/>
    </row>
    <row r="61" spans="1:20" ht="15">
      <c r="B61" s="179"/>
      <c r="C61" s="179"/>
      <c r="D61" s="402" t="s">
        <v>171</v>
      </c>
      <c r="E61" s="402"/>
      <c r="H61" s="181"/>
      <c r="I61" s="199" t="s">
        <v>15</v>
      </c>
      <c r="J61" s="403" t="s">
        <v>16</v>
      </c>
      <c r="K61" s="403"/>
      <c r="L61" s="154"/>
      <c r="M61" s="154"/>
      <c r="N61" s="154"/>
      <c r="O61" s="154"/>
    </row>
    <row r="62" spans="1:20" ht="15">
      <c r="B62" s="179" t="s">
        <v>482</v>
      </c>
      <c r="C62" s="179"/>
      <c r="D62" s="181"/>
      <c r="E62" s="182"/>
      <c r="F62" s="182"/>
      <c r="G62" s="182"/>
      <c r="H62" s="182"/>
      <c r="I62" s="154"/>
      <c r="J62" s="154"/>
      <c r="K62" s="154"/>
      <c r="L62" s="154"/>
      <c r="M62" s="154"/>
      <c r="N62" s="154"/>
      <c r="O62" s="154"/>
    </row>
    <row r="63" spans="1:20" ht="15">
      <c r="B63" s="183"/>
      <c r="C63" s="183"/>
      <c r="D63" s="183"/>
      <c r="E63" s="184"/>
      <c r="F63" s="184"/>
      <c r="G63" s="184"/>
      <c r="H63" s="184"/>
      <c r="I63" s="154"/>
      <c r="J63" s="154"/>
      <c r="K63" s="154"/>
      <c r="L63" s="154"/>
      <c r="M63" s="154"/>
      <c r="N63" s="154"/>
      <c r="O63" s="154"/>
    </row>
    <row r="64" spans="1:20">
      <c r="I64" s="154"/>
      <c r="J64" s="154"/>
      <c r="K64" s="154"/>
      <c r="L64" s="154"/>
      <c r="M64" s="154"/>
      <c r="N64" s="154"/>
      <c r="O64" s="154"/>
    </row>
    <row r="65" spans="9:15">
      <c r="I65" s="154"/>
      <c r="J65" s="154"/>
      <c r="K65" s="154"/>
      <c r="L65" s="154"/>
      <c r="M65" s="154"/>
      <c r="N65" s="154"/>
      <c r="O65" s="154"/>
    </row>
    <row r="66" spans="9:15">
      <c r="I66" s="154"/>
      <c r="J66" s="154"/>
      <c r="K66" s="154"/>
      <c r="L66" s="154"/>
      <c r="M66" s="154"/>
      <c r="N66" s="154"/>
      <c r="O66" s="154"/>
    </row>
    <row r="67" spans="9:15">
      <c r="I67" s="154"/>
      <c r="J67" s="154"/>
      <c r="K67" s="154"/>
      <c r="L67" s="154"/>
      <c r="M67" s="154"/>
      <c r="N67" s="154"/>
      <c r="O67" s="154"/>
    </row>
    <row r="68" spans="9:15">
      <c r="I68" s="154"/>
      <c r="J68" s="154"/>
      <c r="K68" s="154"/>
      <c r="L68" s="154"/>
      <c r="M68" s="154"/>
      <c r="N68" s="154"/>
      <c r="O68" s="154"/>
    </row>
    <row r="69" spans="9:15">
      <c r="I69" s="154"/>
      <c r="J69" s="154"/>
      <c r="K69" s="154"/>
      <c r="L69" s="154"/>
      <c r="M69" s="154"/>
      <c r="N69" s="154"/>
      <c r="O69" s="154"/>
    </row>
    <row r="70" spans="9:15">
      <c r="I70" s="154"/>
      <c r="J70" s="154"/>
      <c r="K70" s="154"/>
      <c r="L70" s="154"/>
      <c r="M70" s="154"/>
      <c r="N70" s="154"/>
      <c r="O70" s="154"/>
    </row>
    <row r="71" spans="9:15">
      <c r="I71" s="154"/>
      <c r="J71" s="154"/>
      <c r="K71" s="154"/>
      <c r="L71" s="154"/>
      <c r="M71" s="154"/>
      <c r="N71" s="154"/>
      <c r="O71" s="154"/>
    </row>
    <row r="72" spans="9:15">
      <c r="I72" s="154"/>
      <c r="J72" s="154"/>
      <c r="K72" s="154"/>
      <c r="L72" s="154"/>
      <c r="M72" s="154"/>
      <c r="N72" s="154"/>
      <c r="O72" s="154"/>
    </row>
    <row r="73" spans="9:15">
      <c r="I73" s="154"/>
      <c r="J73" s="154"/>
      <c r="K73" s="154"/>
      <c r="L73" s="154"/>
      <c r="M73" s="154"/>
      <c r="N73" s="154"/>
      <c r="O73" s="154"/>
    </row>
    <row r="74" spans="9:15">
      <c r="I74" s="154"/>
      <c r="J74" s="154"/>
      <c r="K74" s="154"/>
      <c r="L74" s="154"/>
      <c r="M74" s="154"/>
      <c r="N74" s="154"/>
      <c r="O74" s="154"/>
    </row>
    <row r="75" spans="9:15">
      <c r="I75" s="154"/>
      <c r="J75" s="154"/>
      <c r="K75" s="154"/>
      <c r="L75" s="154"/>
      <c r="M75" s="154"/>
      <c r="N75" s="154"/>
      <c r="O75" s="154"/>
    </row>
    <row r="76" spans="9:15">
      <c r="I76" s="154"/>
      <c r="J76" s="154"/>
      <c r="K76" s="154"/>
      <c r="L76" s="154"/>
      <c r="M76" s="154"/>
      <c r="N76" s="154"/>
      <c r="O76" s="154"/>
    </row>
    <row r="77" spans="9:15">
      <c r="I77" s="154"/>
      <c r="J77" s="154"/>
      <c r="K77" s="154"/>
      <c r="L77" s="154"/>
      <c r="M77" s="154"/>
      <c r="N77" s="154"/>
      <c r="O77" s="154"/>
    </row>
    <row r="78" spans="9:15">
      <c r="I78" s="154"/>
      <c r="J78" s="154"/>
      <c r="K78" s="154"/>
      <c r="L78" s="154"/>
      <c r="M78" s="154"/>
      <c r="N78" s="154"/>
      <c r="O78" s="154"/>
    </row>
    <row r="79" spans="9:15">
      <c r="I79" s="154"/>
      <c r="J79" s="154"/>
      <c r="K79" s="154"/>
      <c r="L79" s="154"/>
      <c r="M79" s="154"/>
      <c r="N79" s="154"/>
      <c r="O79" s="154"/>
    </row>
    <row r="80" spans="9:15">
      <c r="I80" s="154"/>
      <c r="J80" s="154"/>
      <c r="K80" s="154"/>
      <c r="L80" s="154"/>
      <c r="M80" s="154"/>
      <c r="N80" s="154"/>
      <c r="O80" s="154"/>
    </row>
    <row r="81" spans="9:15">
      <c r="I81" s="154"/>
      <c r="J81" s="154"/>
      <c r="K81" s="154"/>
      <c r="L81" s="154"/>
      <c r="M81" s="154"/>
      <c r="N81" s="154"/>
      <c r="O81" s="154"/>
    </row>
    <row r="82" spans="9:15">
      <c r="I82" s="154"/>
      <c r="J82" s="154"/>
      <c r="K82" s="154"/>
      <c r="L82" s="154"/>
      <c r="M82" s="154"/>
      <c r="N82" s="154"/>
      <c r="O82" s="154"/>
    </row>
    <row r="83" spans="9:15">
      <c r="I83" s="154"/>
      <c r="J83" s="154"/>
      <c r="K83" s="154"/>
      <c r="L83" s="154"/>
      <c r="M83" s="154"/>
      <c r="N83" s="154"/>
      <c r="O83" s="154"/>
    </row>
    <row r="84" spans="9:15">
      <c r="I84" s="154"/>
      <c r="J84" s="154"/>
      <c r="K84" s="154"/>
      <c r="L84" s="154"/>
      <c r="M84" s="154"/>
      <c r="N84" s="154"/>
      <c r="O84" s="154"/>
    </row>
    <row r="85" spans="9:15">
      <c r="I85" s="154"/>
      <c r="J85" s="154"/>
      <c r="K85" s="154"/>
      <c r="L85" s="154"/>
      <c r="M85" s="154"/>
      <c r="N85" s="154"/>
      <c r="O85" s="154"/>
    </row>
    <row r="86" spans="9:15">
      <c r="I86" s="154"/>
      <c r="J86" s="154"/>
      <c r="K86" s="154"/>
      <c r="L86" s="154"/>
      <c r="M86" s="154"/>
      <c r="N86" s="154"/>
      <c r="O86" s="154"/>
    </row>
    <row r="87" spans="9:15">
      <c r="I87" s="154"/>
      <c r="J87" s="154"/>
      <c r="K87" s="154"/>
      <c r="L87" s="154"/>
      <c r="M87" s="154"/>
      <c r="N87" s="154"/>
      <c r="O87" s="154"/>
    </row>
    <row r="88" spans="9:15">
      <c r="I88" s="154"/>
      <c r="J88" s="154"/>
      <c r="K88" s="154"/>
      <c r="L88" s="154"/>
      <c r="M88" s="154"/>
      <c r="N88" s="154"/>
      <c r="O88" s="154"/>
    </row>
    <row r="89" spans="9:15">
      <c r="I89" s="154"/>
      <c r="J89" s="154"/>
      <c r="K89" s="154"/>
      <c r="L89" s="154"/>
      <c r="M89" s="154"/>
      <c r="N89" s="154"/>
      <c r="O89" s="154"/>
    </row>
    <row r="90" spans="9:15">
      <c r="I90" s="154"/>
      <c r="J90" s="154"/>
      <c r="K90" s="154"/>
      <c r="L90" s="154"/>
      <c r="M90" s="154"/>
      <c r="N90" s="154"/>
      <c r="O90" s="154"/>
    </row>
    <row r="91" spans="9:15">
      <c r="I91" s="154"/>
      <c r="J91" s="154"/>
      <c r="K91" s="154"/>
      <c r="L91" s="154"/>
      <c r="M91" s="154"/>
      <c r="N91" s="154"/>
      <c r="O91" s="154"/>
    </row>
    <row r="92" spans="9:15">
      <c r="I92" s="154"/>
      <c r="J92" s="154"/>
      <c r="K92" s="154"/>
      <c r="L92" s="154"/>
      <c r="M92" s="154"/>
      <c r="N92" s="154"/>
      <c r="O92" s="154"/>
    </row>
    <row r="93" spans="9:15">
      <c r="I93" s="154"/>
      <c r="J93" s="154"/>
      <c r="K93" s="154"/>
      <c r="L93" s="154"/>
      <c r="M93" s="154"/>
      <c r="N93" s="154"/>
      <c r="O93" s="154"/>
    </row>
    <row r="94" spans="9:15">
      <c r="I94" s="154"/>
      <c r="J94" s="154"/>
      <c r="K94" s="154"/>
      <c r="L94" s="154"/>
      <c r="M94" s="154"/>
      <c r="N94" s="154"/>
      <c r="O94" s="154"/>
    </row>
    <row r="95" spans="9:15">
      <c r="I95" s="154"/>
      <c r="J95" s="154"/>
      <c r="K95" s="154"/>
      <c r="L95" s="154"/>
      <c r="M95" s="154"/>
      <c r="N95" s="154"/>
      <c r="O95" s="154"/>
    </row>
    <row r="96" spans="9:15">
      <c r="I96" s="154"/>
      <c r="J96" s="154"/>
      <c r="K96" s="154"/>
      <c r="L96" s="154"/>
      <c r="M96" s="154"/>
      <c r="N96" s="154"/>
      <c r="O96" s="154"/>
    </row>
    <row r="97" spans="9:15">
      <c r="I97" s="154"/>
      <c r="J97" s="154"/>
      <c r="K97" s="154"/>
      <c r="L97" s="154"/>
      <c r="M97" s="154"/>
      <c r="N97" s="154"/>
      <c r="O97" s="154"/>
    </row>
    <row r="98" spans="9:15">
      <c r="I98" s="154"/>
      <c r="J98" s="154"/>
      <c r="K98" s="154"/>
      <c r="L98" s="154"/>
      <c r="M98" s="154"/>
      <c r="N98" s="154"/>
      <c r="O98" s="154"/>
    </row>
    <row r="99" spans="9:15">
      <c r="I99" s="154"/>
      <c r="J99" s="154"/>
      <c r="K99" s="154"/>
      <c r="L99" s="154"/>
      <c r="M99" s="154"/>
      <c r="N99" s="154"/>
      <c r="O99" s="154"/>
    </row>
    <row r="100" spans="9:15">
      <c r="I100" s="154"/>
      <c r="J100" s="154"/>
      <c r="K100" s="154"/>
      <c r="L100" s="154"/>
      <c r="M100" s="154"/>
      <c r="N100" s="154"/>
      <c r="O100" s="154"/>
    </row>
    <row r="101" spans="9:15">
      <c r="I101" s="154"/>
      <c r="J101" s="154"/>
      <c r="K101" s="154"/>
      <c r="L101" s="154"/>
      <c r="M101" s="154"/>
      <c r="N101" s="154"/>
      <c r="O101" s="154"/>
    </row>
    <row r="102" spans="9:15">
      <c r="I102" s="154"/>
      <c r="J102" s="154"/>
      <c r="K102" s="154"/>
      <c r="L102" s="154"/>
      <c r="M102" s="154"/>
      <c r="N102" s="154"/>
      <c r="O102" s="154"/>
    </row>
    <row r="103" spans="9:15">
      <c r="I103" s="154"/>
      <c r="J103" s="154"/>
      <c r="K103" s="154"/>
      <c r="L103" s="154"/>
      <c r="M103" s="154"/>
      <c r="N103" s="154"/>
      <c r="O103" s="154"/>
    </row>
    <row r="104" spans="9:15">
      <c r="I104" s="154"/>
      <c r="J104" s="154"/>
      <c r="K104" s="154"/>
      <c r="L104" s="154"/>
      <c r="M104" s="154"/>
      <c r="N104" s="154"/>
      <c r="O104" s="154"/>
    </row>
    <row r="105" spans="9:15">
      <c r="I105" s="154"/>
      <c r="J105" s="154"/>
      <c r="K105" s="154"/>
      <c r="L105" s="154"/>
      <c r="M105" s="154"/>
      <c r="N105" s="154"/>
      <c r="O105" s="154"/>
    </row>
    <row r="106" spans="9:15">
      <c r="I106" s="154"/>
      <c r="J106" s="154"/>
      <c r="K106" s="154"/>
      <c r="L106" s="154"/>
      <c r="M106" s="154"/>
      <c r="N106" s="154"/>
      <c r="O106" s="154"/>
    </row>
    <row r="107" spans="9:15">
      <c r="I107" s="154"/>
      <c r="J107" s="154"/>
      <c r="K107" s="154"/>
      <c r="L107" s="154"/>
      <c r="M107" s="154"/>
      <c r="N107" s="154"/>
      <c r="O107" s="154"/>
    </row>
    <row r="108" spans="9:15">
      <c r="I108" s="154"/>
      <c r="J108" s="154"/>
      <c r="K108" s="154"/>
      <c r="L108" s="154"/>
      <c r="M108" s="154"/>
      <c r="N108" s="154"/>
      <c r="O108" s="154"/>
    </row>
    <row r="109" spans="9:15">
      <c r="I109" s="154"/>
      <c r="J109" s="154"/>
      <c r="K109" s="154"/>
      <c r="L109" s="154"/>
      <c r="M109" s="154"/>
      <c r="N109" s="154"/>
      <c r="O109" s="154"/>
    </row>
    <row r="110" spans="9:15">
      <c r="I110" s="154"/>
      <c r="J110" s="154"/>
      <c r="K110" s="154"/>
      <c r="L110" s="154"/>
      <c r="M110" s="154"/>
      <c r="N110" s="154"/>
      <c r="O110" s="154"/>
    </row>
    <row r="111" spans="9:15">
      <c r="I111" s="154"/>
      <c r="J111" s="154"/>
      <c r="K111" s="154"/>
      <c r="L111" s="154"/>
      <c r="M111" s="154"/>
      <c r="N111" s="154"/>
      <c r="O111" s="154"/>
    </row>
    <row r="112" spans="9:15">
      <c r="I112" s="154"/>
      <c r="J112" s="154"/>
      <c r="K112" s="154"/>
      <c r="L112" s="154"/>
      <c r="M112" s="154"/>
      <c r="N112" s="154"/>
      <c r="O112" s="154"/>
    </row>
    <row r="113" spans="9:15">
      <c r="I113" s="154"/>
      <c r="J113" s="154"/>
      <c r="K113" s="154"/>
      <c r="L113" s="154"/>
      <c r="M113" s="154"/>
      <c r="N113" s="154"/>
      <c r="O113" s="154"/>
    </row>
    <row r="114" spans="9:15">
      <c r="I114" s="154"/>
      <c r="J114" s="154"/>
      <c r="K114" s="154"/>
      <c r="L114" s="154"/>
      <c r="M114" s="154"/>
      <c r="N114" s="154"/>
      <c r="O114" s="154"/>
    </row>
    <row r="115" spans="9:15">
      <c r="I115" s="154"/>
      <c r="J115" s="154"/>
      <c r="K115" s="154"/>
      <c r="L115" s="154"/>
      <c r="M115" s="154"/>
      <c r="N115" s="154"/>
      <c r="O115" s="154"/>
    </row>
    <row r="116" spans="9:15">
      <c r="I116" s="154"/>
      <c r="J116" s="154"/>
      <c r="K116" s="154"/>
      <c r="L116" s="154"/>
      <c r="M116" s="154"/>
      <c r="N116" s="154"/>
      <c r="O116" s="154"/>
    </row>
    <row r="117" spans="9:15">
      <c r="I117" s="154"/>
      <c r="J117" s="154"/>
      <c r="K117" s="154"/>
      <c r="L117" s="154"/>
      <c r="M117" s="154"/>
      <c r="N117" s="154"/>
      <c r="O117" s="154"/>
    </row>
    <row r="118" spans="9:15">
      <c r="I118" s="154"/>
      <c r="J118" s="154"/>
      <c r="K118" s="154"/>
      <c r="L118" s="154"/>
      <c r="M118" s="154"/>
      <c r="N118" s="154"/>
      <c r="O118" s="154"/>
    </row>
    <row r="119" spans="9:15">
      <c r="I119" s="154"/>
      <c r="J119" s="154"/>
      <c r="K119" s="154"/>
      <c r="L119" s="154"/>
      <c r="M119" s="154"/>
      <c r="N119" s="154"/>
      <c r="O119" s="154"/>
    </row>
    <row r="120" spans="9:15">
      <c r="I120" s="154"/>
      <c r="J120" s="154"/>
      <c r="K120" s="154"/>
      <c r="L120" s="154"/>
      <c r="M120" s="154"/>
      <c r="N120" s="154"/>
      <c r="O120" s="154"/>
    </row>
    <row r="121" spans="9:15">
      <c r="I121" s="154"/>
      <c r="J121" s="154"/>
      <c r="K121" s="154"/>
      <c r="L121" s="154"/>
      <c r="M121" s="154"/>
      <c r="N121" s="154"/>
      <c r="O121" s="154"/>
    </row>
    <row r="122" spans="9:15">
      <c r="I122" s="154"/>
      <c r="J122" s="154"/>
      <c r="K122" s="154"/>
      <c r="L122" s="154"/>
      <c r="M122" s="154"/>
      <c r="N122" s="154"/>
      <c r="O122" s="154"/>
    </row>
    <row r="123" spans="9:15">
      <c r="I123" s="154"/>
      <c r="J123" s="154"/>
      <c r="K123" s="154"/>
      <c r="L123" s="154"/>
      <c r="M123" s="154"/>
      <c r="N123" s="154"/>
      <c r="O123" s="154"/>
    </row>
    <row r="124" spans="9:15">
      <c r="I124" s="154"/>
      <c r="J124" s="154"/>
      <c r="K124" s="154"/>
      <c r="L124" s="154"/>
      <c r="M124" s="154"/>
      <c r="N124" s="154"/>
      <c r="O124" s="154"/>
    </row>
    <row r="125" spans="9:15">
      <c r="I125" s="154"/>
      <c r="J125" s="154"/>
      <c r="K125" s="154"/>
      <c r="L125" s="154"/>
      <c r="M125" s="154"/>
      <c r="N125" s="154"/>
      <c r="O125" s="154"/>
    </row>
    <row r="126" spans="9:15">
      <c r="I126" s="154"/>
      <c r="J126" s="154"/>
      <c r="K126" s="154"/>
      <c r="L126" s="154"/>
      <c r="M126" s="154"/>
      <c r="N126" s="154"/>
      <c r="O126" s="154"/>
    </row>
    <row r="127" spans="9:15">
      <c r="I127" s="154"/>
      <c r="J127" s="154"/>
      <c r="K127" s="154"/>
      <c r="L127" s="154"/>
      <c r="M127" s="154"/>
      <c r="N127" s="154"/>
      <c r="O127" s="154"/>
    </row>
    <row r="128" spans="9:15">
      <c r="I128" s="154"/>
      <c r="J128" s="154"/>
      <c r="K128" s="154"/>
      <c r="L128" s="154"/>
      <c r="M128" s="154"/>
      <c r="N128" s="154"/>
      <c r="O128" s="154"/>
    </row>
    <row r="129" spans="9:15">
      <c r="I129" s="154"/>
      <c r="J129" s="154"/>
      <c r="K129" s="154"/>
      <c r="L129" s="154"/>
      <c r="M129" s="154"/>
      <c r="N129" s="154"/>
      <c r="O129" s="154"/>
    </row>
    <row r="130" spans="9:15">
      <c r="I130" s="154"/>
      <c r="J130" s="154"/>
      <c r="K130" s="154"/>
      <c r="L130" s="154"/>
      <c r="M130" s="154"/>
      <c r="N130" s="154"/>
      <c r="O130" s="154"/>
    </row>
    <row r="131" spans="9:15">
      <c r="I131" s="154"/>
      <c r="J131" s="154"/>
      <c r="K131" s="154"/>
      <c r="L131" s="154"/>
      <c r="M131" s="154"/>
      <c r="N131" s="154"/>
      <c r="O131" s="154"/>
    </row>
    <row r="132" spans="9:15">
      <c r="I132" s="154"/>
      <c r="J132" s="154"/>
      <c r="K132" s="154"/>
      <c r="L132" s="154"/>
      <c r="M132" s="154"/>
      <c r="N132" s="154"/>
      <c r="O132" s="154"/>
    </row>
    <row r="133" spans="9:15">
      <c r="I133" s="154"/>
      <c r="J133" s="154"/>
      <c r="K133" s="154"/>
      <c r="L133" s="154"/>
      <c r="M133" s="154"/>
      <c r="N133" s="154"/>
      <c r="O133" s="154"/>
    </row>
    <row r="134" spans="9:15">
      <c r="I134" s="154"/>
      <c r="J134" s="154"/>
      <c r="K134" s="154"/>
      <c r="L134" s="154"/>
      <c r="M134" s="154"/>
      <c r="N134" s="154"/>
      <c r="O134" s="154"/>
    </row>
    <row r="135" spans="9:15">
      <c r="I135" s="154"/>
      <c r="J135" s="154"/>
      <c r="K135" s="154"/>
      <c r="L135" s="154"/>
      <c r="M135" s="154"/>
      <c r="N135" s="154"/>
      <c r="O135" s="154"/>
    </row>
    <row r="136" spans="9:15">
      <c r="I136" s="154"/>
      <c r="J136" s="154"/>
      <c r="K136" s="154"/>
      <c r="L136" s="154"/>
      <c r="M136" s="154"/>
      <c r="N136" s="154"/>
      <c r="O136" s="154"/>
    </row>
    <row r="137" spans="9:15">
      <c r="I137" s="154"/>
      <c r="J137" s="154"/>
      <c r="K137" s="154"/>
      <c r="L137" s="154"/>
      <c r="M137" s="154"/>
      <c r="N137" s="154"/>
      <c r="O137" s="154"/>
    </row>
    <row r="138" spans="9:15">
      <c r="I138" s="154"/>
      <c r="J138" s="154"/>
      <c r="K138" s="154"/>
      <c r="L138" s="154"/>
      <c r="M138" s="154"/>
      <c r="N138" s="154"/>
      <c r="O138" s="154"/>
    </row>
    <row r="139" spans="9:15">
      <c r="I139" s="154"/>
      <c r="J139" s="154"/>
      <c r="K139" s="154"/>
      <c r="L139" s="154"/>
      <c r="M139" s="154"/>
      <c r="N139" s="154"/>
      <c r="O139" s="154"/>
    </row>
    <row r="140" spans="9:15">
      <c r="I140" s="154"/>
      <c r="J140" s="154"/>
      <c r="K140" s="154"/>
      <c r="L140" s="154"/>
      <c r="M140" s="154"/>
      <c r="N140" s="154"/>
      <c r="O140" s="154"/>
    </row>
    <row r="141" spans="9:15">
      <c r="I141" s="154"/>
      <c r="J141" s="154"/>
      <c r="K141" s="154"/>
      <c r="L141" s="154"/>
      <c r="M141" s="154"/>
      <c r="N141" s="154"/>
      <c r="O141" s="154"/>
    </row>
    <row r="142" spans="9:15">
      <c r="I142" s="154"/>
      <c r="J142" s="154"/>
      <c r="K142" s="154"/>
      <c r="L142" s="154"/>
      <c r="M142" s="154"/>
      <c r="N142" s="154"/>
      <c r="O142" s="154"/>
    </row>
    <row r="143" spans="9:15">
      <c r="I143" s="154"/>
      <c r="J143" s="154"/>
      <c r="K143" s="154"/>
      <c r="L143" s="154"/>
      <c r="M143" s="154"/>
      <c r="N143" s="154"/>
      <c r="O143" s="154"/>
    </row>
    <row r="144" spans="9:15">
      <c r="I144" s="154"/>
      <c r="J144" s="154"/>
      <c r="K144" s="154"/>
      <c r="L144" s="154"/>
      <c r="M144" s="154"/>
      <c r="N144" s="154"/>
      <c r="O144" s="154"/>
    </row>
    <row r="145" spans="9:15">
      <c r="I145" s="154"/>
      <c r="J145" s="154"/>
      <c r="K145" s="154"/>
      <c r="L145" s="154"/>
      <c r="M145" s="154"/>
      <c r="N145" s="154"/>
      <c r="O145" s="154"/>
    </row>
    <row r="146" spans="9:15">
      <c r="I146" s="154"/>
      <c r="J146" s="154"/>
      <c r="K146" s="154"/>
      <c r="L146" s="154"/>
      <c r="M146" s="154"/>
      <c r="N146" s="154"/>
      <c r="O146" s="154"/>
    </row>
    <row r="147" spans="9:15">
      <c r="I147" s="154"/>
      <c r="J147" s="154"/>
      <c r="K147" s="154"/>
      <c r="L147" s="154"/>
      <c r="M147" s="154"/>
      <c r="N147" s="154"/>
      <c r="O147" s="154"/>
    </row>
    <row r="148" spans="9:15">
      <c r="I148" s="154"/>
      <c r="J148" s="154"/>
      <c r="K148" s="154"/>
      <c r="L148" s="154"/>
      <c r="M148" s="154"/>
      <c r="N148" s="154"/>
      <c r="O148" s="154"/>
    </row>
    <row r="149" spans="9:15">
      <c r="I149" s="154"/>
      <c r="J149" s="154"/>
      <c r="K149" s="154"/>
      <c r="L149" s="154"/>
      <c r="M149" s="154"/>
      <c r="N149" s="154"/>
      <c r="O149" s="154"/>
    </row>
    <row r="150" spans="9:15">
      <c r="I150" s="154"/>
      <c r="J150" s="154"/>
      <c r="K150" s="154"/>
      <c r="L150" s="154"/>
      <c r="M150" s="154"/>
      <c r="N150" s="154"/>
      <c r="O150" s="154"/>
    </row>
    <row r="151" spans="9:15">
      <c r="I151" s="154"/>
      <c r="J151" s="154"/>
      <c r="K151" s="154"/>
      <c r="L151" s="154"/>
      <c r="M151" s="154"/>
      <c r="N151" s="154"/>
      <c r="O151" s="154"/>
    </row>
    <row r="152" spans="9:15">
      <c r="I152" s="154"/>
      <c r="J152" s="154"/>
      <c r="K152" s="154"/>
      <c r="L152" s="154"/>
      <c r="M152" s="154"/>
      <c r="N152" s="154"/>
      <c r="O152" s="154"/>
    </row>
    <row r="153" spans="9:15">
      <c r="I153" s="154"/>
      <c r="J153" s="154"/>
      <c r="K153" s="154"/>
      <c r="L153" s="154"/>
      <c r="M153" s="154"/>
      <c r="N153" s="154"/>
      <c r="O153" s="154"/>
    </row>
    <row r="154" spans="9:15">
      <c r="I154" s="154"/>
      <c r="J154" s="154"/>
      <c r="K154" s="154"/>
      <c r="L154" s="154"/>
      <c r="M154" s="154"/>
      <c r="N154" s="154"/>
      <c r="O154" s="154"/>
    </row>
    <row r="155" spans="9:15">
      <c r="I155" s="154"/>
      <c r="J155" s="154"/>
      <c r="K155" s="154"/>
      <c r="L155" s="154"/>
      <c r="M155" s="154"/>
      <c r="N155" s="154"/>
      <c r="O155" s="154"/>
    </row>
    <row r="156" spans="9:15">
      <c r="I156" s="154"/>
      <c r="J156" s="154"/>
      <c r="K156" s="154"/>
      <c r="L156" s="154"/>
      <c r="M156" s="154"/>
      <c r="N156" s="154"/>
      <c r="O156" s="154"/>
    </row>
    <row r="157" spans="9:15">
      <c r="I157" s="154"/>
      <c r="J157" s="154"/>
      <c r="K157" s="154"/>
      <c r="L157" s="154"/>
      <c r="M157" s="154"/>
      <c r="N157" s="154"/>
      <c r="O157" s="154"/>
    </row>
    <row r="158" spans="9:15">
      <c r="I158" s="154"/>
      <c r="J158" s="154"/>
      <c r="K158" s="154"/>
      <c r="L158" s="154"/>
      <c r="M158" s="154"/>
      <c r="N158" s="154"/>
      <c r="O158" s="154"/>
    </row>
    <row r="159" spans="9:15">
      <c r="I159" s="154"/>
      <c r="J159" s="154"/>
      <c r="K159" s="154"/>
      <c r="L159" s="154"/>
      <c r="M159" s="154"/>
      <c r="N159" s="154"/>
      <c r="O159" s="154"/>
    </row>
    <row r="160" spans="9:15">
      <c r="I160" s="154"/>
      <c r="J160" s="154"/>
      <c r="K160" s="154"/>
      <c r="L160" s="154"/>
      <c r="M160" s="154"/>
      <c r="N160" s="154"/>
      <c r="O160" s="154"/>
    </row>
    <row r="161" spans="9:15">
      <c r="I161" s="154"/>
      <c r="J161" s="154"/>
      <c r="K161" s="154"/>
      <c r="L161" s="154"/>
      <c r="M161" s="154"/>
      <c r="N161" s="154"/>
      <c r="O161" s="154"/>
    </row>
    <row r="162" spans="9:15">
      <c r="I162" s="154"/>
      <c r="J162" s="154"/>
      <c r="K162" s="154"/>
      <c r="L162" s="154"/>
      <c r="M162" s="154"/>
      <c r="N162" s="154"/>
      <c r="O162" s="154"/>
    </row>
    <row r="163" spans="9:15">
      <c r="I163" s="154"/>
      <c r="J163" s="154"/>
      <c r="K163" s="154"/>
      <c r="L163" s="154"/>
      <c r="M163" s="154"/>
      <c r="N163" s="154"/>
      <c r="O163" s="154"/>
    </row>
    <row r="164" spans="9:15">
      <c r="I164" s="154"/>
      <c r="J164" s="154"/>
      <c r="K164" s="154"/>
      <c r="L164" s="154"/>
      <c r="M164" s="154"/>
      <c r="N164" s="154"/>
      <c r="O164" s="154"/>
    </row>
    <row r="165" spans="9:15">
      <c r="I165" s="154"/>
      <c r="J165" s="154"/>
      <c r="K165" s="154"/>
      <c r="L165" s="154"/>
      <c r="M165" s="154"/>
      <c r="N165" s="154"/>
      <c r="O165" s="154"/>
    </row>
    <row r="166" spans="9:15">
      <c r="I166" s="154"/>
      <c r="J166" s="154"/>
      <c r="K166" s="154"/>
      <c r="L166" s="154"/>
      <c r="M166" s="154"/>
      <c r="N166" s="154"/>
      <c r="O166" s="154"/>
    </row>
    <row r="167" spans="9:15">
      <c r="I167" s="154"/>
      <c r="J167" s="154"/>
      <c r="K167" s="154"/>
      <c r="L167" s="154"/>
      <c r="M167" s="154"/>
      <c r="N167" s="154"/>
      <c r="O167" s="154"/>
    </row>
    <row r="168" spans="9:15">
      <c r="I168" s="154"/>
      <c r="J168" s="154"/>
      <c r="K168" s="154"/>
      <c r="L168" s="154"/>
      <c r="M168" s="154"/>
      <c r="N168" s="154"/>
      <c r="O168" s="154"/>
    </row>
    <row r="169" spans="9:15">
      <c r="I169" s="154"/>
      <c r="J169" s="154"/>
      <c r="K169" s="154"/>
      <c r="L169" s="154"/>
      <c r="M169" s="154"/>
      <c r="N169" s="154"/>
      <c r="O169" s="154"/>
    </row>
    <row r="170" spans="9:15">
      <c r="I170" s="154"/>
      <c r="J170" s="154"/>
      <c r="K170" s="154"/>
      <c r="L170" s="154"/>
      <c r="M170" s="154"/>
      <c r="N170" s="154"/>
      <c r="O170" s="154"/>
    </row>
    <row r="171" spans="9:15">
      <c r="I171" s="154"/>
      <c r="J171" s="154"/>
      <c r="K171" s="154"/>
      <c r="L171" s="154"/>
      <c r="M171" s="154"/>
      <c r="N171" s="154"/>
      <c r="O171" s="154"/>
    </row>
    <row r="172" spans="9:15">
      <c r="I172" s="154"/>
      <c r="J172" s="154"/>
      <c r="K172" s="154"/>
      <c r="L172" s="154"/>
      <c r="M172" s="154"/>
      <c r="N172" s="154"/>
      <c r="O172" s="154"/>
    </row>
    <row r="173" spans="9:15">
      <c r="I173" s="154"/>
      <c r="J173" s="154"/>
      <c r="K173" s="154"/>
      <c r="L173" s="154"/>
      <c r="M173" s="154"/>
      <c r="N173" s="154"/>
      <c r="O173" s="154"/>
    </row>
    <row r="174" spans="9:15">
      <c r="I174" s="154"/>
      <c r="J174" s="154"/>
      <c r="K174" s="154"/>
      <c r="L174" s="154"/>
      <c r="M174" s="154"/>
      <c r="N174" s="154"/>
      <c r="O174" s="154"/>
    </row>
    <row r="175" spans="9:15">
      <c r="I175" s="154"/>
      <c r="J175" s="154"/>
      <c r="K175" s="154"/>
      <c r="L175" s="154"/>
      <c r="M175" s="154"/>
      <c r="N175" s="154"/>
      <c r="O175" s="154"/>
    </row>
    <row r="176" spans="9:15">
      <c r="I176" s="154"/>
      <c r="J176" s="154"/>
      <c r="K176" s="154"/>
      <c r="L176" s="154"/>
      <c r="M176" s="154"/>
      <c r="N176" s="154"/>
      <c r="O176" s="154"/>
    </row>
    <row r="177" spans="9:15">
      <c r="I177" s="154"/>
      <c r="J177" s="154"/>
      <c r="K177" s="154"/>
      <c r="L177" s="154"/>
      <c r="M177" s="154"/>
      <c r="N177" s="154"/>
      <c r="O177" s="154"/>
    </row>
    <row r="178" spans="9:15">
      <c r="I178" s="154"/>
      <c r="J178" s="154"/>
      <c r="K178" s="154"/>
      <c r="L178" s="154"/>
      <c r="M178" s="154"/>
      <c r="N178" s="154"/>
      <c r="O178" s="154"/>
    </row>
    <row r="179" spans="9:15">
      <c r="I179" s="154"/>
      <c r="J179" s="154"/>
      <c r="K179" s="154"/>
      <c r="L179" s="154"/>
      <c r="M179" s="154"/>
      <c r="N179" s="154"/>
      <c r="O179" s="154"/>
    </row>
    <row r="180" spans="9:15">
      <c r="I180" s="154"/>
      <c r="J180" s="154"/>
      <c r="K180" s="154"/>
      <c r="L180" s="154"/>
      <c r="M180" s="154"/>
      <c r="N180" s="154"/>
      <c r="O180" s="154"/>
    </row>
    <row r="181" spans="9:15">
      <c r="I181" s="154"/>
      <c r="J181" s="154"/>
      <c r="K181" s="154"/>
      <c r="L181" s="154"/>
      <c r="M181" s="154"/>
      <c r="N181" s="154"/>
      <c r="O181" s="154"/>
    </row>
    <row r="182" spans="9:15">
      <c r="I182" s="154"/>
      <c r="J182" s="154"/>
      <c r="K182" s="154"/>
      <c r="L182" s="154"/>
      <c r="M182" s="154"/>
      <c r="N182" s="154"/>
      <c r="O182" s="154"/>
    </row>
    <row r="183" spans="9:15">
      <c r="I183" s="154"/>
      <c r="J183" s="154"/>
      <c r="K183" s="154"/>
      <c r="L183" s="154"/>
      <c r="M183" s="154"/>
      <c r="N183" s="154"/>
      <c r="O183" s="154"/>
    </row>
    <row r="184" spans="9:15">
      <c r="I184" s="154"/>
      <c r="J184" s="154"/>
      <c r="K184" s="154"/>
      <c r="L184" s="154"/>
      <c r="M184" s="154"/>
      <c r="N184" s="154"/>
      <c r="O184" s="154"/>
    </row>
    <row r="185" spans="9:15">
      <c r="I185" s="154"/>
      <c r="J185" s="154"/>
      <c r="K185" s="154"/>
      <c r="L185" s="154"/>
      <c r="M185" s="154"/>
      <c r="N185" s="154"/>
      <c r="O185" s="154"/>
    </row>
    <row r="186" spans="9:15">
      <c r="I186" s="154"/>
      <c r="J186" s="154"/>
      <c r="K186" s="154"/>
      <c r="L186" s="154"/>
      <c r="M186" s="154"/>
      <c r="N186" s="154"/>
      <c r="O186" s="154"/>
    </row>
    <row r="187" spans="9:15">
      <c r="I187" s="154"/>
      <c r="J187" s="154"/>
      <c r="K187" s="154"/>
      <c r="L187" s="154"/>
      <c r="M187" s="154"/>
      <c r="N187" s="154"/>
      <c r="O187" s="154"/>
    </row>
    <row r="188" spans="9:15">
      <c r="I188" s="154"/>
      <c r="J188" s="154"/>
      <c r="K188" s="154"/>
      <c r="L188" s="154"/>
      <c r="M188" s="154"/>
      <c r="N188" s="154"/>
      <c r="O188" s="154"/>
    </row>
    <row r="189" spans="9:15">
      <c r="I189" s="154"/>
      <c r="J189" s="154"/>
      <c r="K189" s="154"/>
      <c r="L189" s="154"/>
      <c r="M189" s="154"/>
      <c r="N189" s="154"/>
      <c r="O189" s="154"/>
    </row>
    <row r="190" spans="9:15">
      <c r="I190" s="154"/>
      <c r="J190" s="154"/>
      <c r="K190" s="154"/>
      <c r="L190" s="154"/>
      <c r="M190" s="154"/>
      <c r="N190" s="154"/>
      <c r="O190" s="154"/>
    </row>
    <row r="191" spans="9:15">
      <c r="I191" s="154"/>
      <c r="J191" s="154"/>
      <c r="K191" s="154"/>
      <c r="L191" s="154"/>
      <c r="M191" s="154"/>
      <c r="N191" s="154"/>
      <c r="O191" s="154"/>
    </row>
    <row r="192" spans="9:15">
      <c r="I192" s="154"/>
      <c r="J192" s="154"/>
      <c r="K192" s="154"/>
      <c r="L192" s="154"/>
      <c r="M192" s="154"/>
      <c r="N192" s="154"/>
      <c r="O192" s="154"/>
    </row>
    <row r="193" spans="9:15">
      <c r="I193" s="154"/>
      <c r="J193" s="154"/>
      <c r="K193" s="154"/>
      <c r="L193" s="154"/>
      <c r="M193" s="154"/>
      <c r="N193" s="154"/>
      <c r="O193" s="154"/>
    </row>
    <row r="194" spans="9:15">
      <c r="I194" s="154"/>
      <c r="J194" s="154"/>
      <c r="K194" s="154"/>
      <c r="L194" s="154"/>
      <c r="M194" s="154"/>
      <c r="N194" s="154"/>
      <c r="O194" s="154"/>
    </row>
    <row r="195" spans="9:15">
      <c r="I195" s="154"/>
      <c r="J195" s="154"/>
      <c r="K195" s="154"/>
      <c r="L195" s="154"/>
      <c r="M195" s="154"/>
      <c r="N195" s="154"/>
      <c r="O195" s="154"/>
    </row>
    <row r="196" spans="9:15">
      <c r="I196" s="154"/>
      <c r="J196" s="154"/>
      <c r="K196" s="154"/>
      <c r="L196" s="154"/>
      <c r="M196" s="154"/>
      <c r="N196" s="154"/>
      <c r="O196" s="154"/>
    </row>
    <row r="197" spans="9:15">
      <c r="I197" s="154"/>
      <c r="J197" s="154"/>
      <c r="K197" s="154"/>
      <c r="L197" s="154"/>
      <c r="M197" s="154"/>
      <c r="N197" s="154"/>
      <c r="O197" s="154"/>
    </row>
    <row r="198" spans="9:15">
      <c r="I198" s="154"/>
      <c r="J198" s="154"/>
      <c r="K198" s="154"/>
      <c r="L198" s="154"/>
      <c r="M198" s="154"/>
      <c r="N198" s="154"/>
      <c r="O198" s="154"/>
    </row>
    <row r="199" spans="9:15">
      <c r="I199" s="154"/>
      <c r="J199" s="154"/>
      <c r="K199" s="154"/>
      <c r="L199" s="154"/>
      <c r="M199" s="154"/>
      <c r="N199" s="154"/>
      <c r="O199" s="154"/>
    </row>
    <row r="200" spans="9:15">
      <c r="I200" s="154"/>
      <c r="J200" s="154"/>
      <c r="K200" s="154"/>
      <c r="L200" s="154"/>
      <c r="M200" s="154"/>
      <c r="N200" s="154"/>
      <c r="O200" s="154"/>
    </row>
    <row r="201" spans="9:15">
      <c r="I201" s="154"/>
      <c r="J201" s="154"/>
      <c r="K201" s="154"/>
      <c r="L201" s="154"/>
      <c r="M201" s="154"/>
      <c r="N201" s="154"/>
      <c r="O201" s="154"/>
    </row>
    <row r="202" spans="9:15">
      <c r="I202" s="154"/>
      <c r="J202" s="154"/>
      <c r="K202" s="154"/>
      <c r="L202" s="154"/>
      <c r="M202" s="154"/>
      <c r="N202" s="154"/>
      <c r="O202" s="154"/>
    </row>
    <row r="203" spans="9:15">
      <c r="I203" s="154"/>
      <c r="J203" s="154"/>
      <c r="K203" s="154"/>
      <c r="L203" s="154"/>
      <c r="M203" s="154"/>
      <c r="N203" s="154"/>
      <c r="O203" s="154"/>
    </row>
    <row r="204" spans="9:15">
      <c r="I204" s="154"/>
      <c r="J204" s="154"/>
      <c r="K204" s="154"/>
      <c r="L204" s="154"/>
      <c r="M204" s="154"/>
      <c r="N204" s="154"/>
      <c r="O204" s="154"/>
    </row>
    <row r="205" spans="9:15">
      <c r="I205" s="154"/>
      <c r="J205" s="154"/>
      <c r="K205" s="154"/>
      <c r="L205" s="154"/>
      <c r="M205" s="154"/>
      <c r="N205" s="154"/>
      <c r="O205" s="154"/>
    </row>
    <row r="206" spans="9:15">
      <c r="I206" s="154"/>
      <c r="J206" s="154"/>
      <c r="K206" s="154"/>
      <c r="L206" s="154"/>
      <c r="M206" s="154"/>
      <c r="N206" s="154"/>
      <c r="O206" s="154"/>
    </row>
    <row r="207" spans="9:15">
      <c r="I207" s="154"/>
      <c r="J207" s="154"/>
      <c r="K207" s="154"/>
      <c r="L207" s="154"/>
      <c r="M207" s="154"/>
      <c r="N207" s="154"/>
      <c r="O207" s="154"/>
    </row>
    <row r="208" spans="9:15">
      <c r="I208" s="154"/>
      <c r="J208" s="154"/>
      <c r="K208" s="154"/>
      <c r="L208" s="154"/>
      <c r="M208" s="154"/>
      <c r="N208" s="154"/>
      <c r="O208" s="154"/>
    </row>
    <row r="209" spans="9:15">
      <c r="I209" s="154"/>
      <c r="J209" s="154"/>
      <c r="K209" s="154"/>
      <c r="L209" s="154"/>
      <c r="M209" s="154"/>
      <c r="N209" s="154"/>
      <c r="O209" s="154"/>
    </row>
    <row r="210" spans="9:15">
      <c r="I210" s="154"/>
      <c r="J210" s="154"/>
      <c r="K210" s="154"/>
      <c r="L210" s="154"/>
      <c r="M210" s="154"/>
      <c r="N210" s="154"/>
      <c r="O210" s="154"/>
    </row>
    <row r="211" spans="9:15">
      <c r="I211" s="154"/>
      <c r="J211" s="154"/>
      <c r="K211" s="154"/>
      <c r="L211" s="154"/>
      <c r="M211" s="154"/>
      <c r="N211" s="154"/>
      <c r="O211" s="154"/>
    </row>
    <row r="212" spans="9:15">
      <c r="I212" s="154"/>
      <c r="J212" s="154"/>
      <c r="K212" s="154"/>
      <c r="L212" s="154"/>
      <c r="M212" s="154"/>
      <c r="N212" s="154"/>
      <c r="O212" s="154"/>
    </row>
    <row r="213" spans="9:15">
      <c r="I213" s="154"/>
      <c r="J213" s="154"/>
      <c r="K213" s="154"/>
      <c r="L213" s="154"/>
      <c r="M213" s="154"/>
      <c r="N213" s="154"/>
      <c r="O213" s="154"/>
    </row>
    <row r="214" spans="9:15">
      <c r="I214" s="154"/>
      <c r="J214" s="154"/>
      <c r="K214" s="154"/>
      <c r="L214" s="154"/>
      <c r="M214" s="154"/>
      <c r="N214" s="154"/>
      <c r="O214" s="154"/>
    </row>
    <row r="215" spans="9:15">
      <c r="I215" s="154"/>
      <c r="J215" s="154"/>
      <c r="K215" s="154"/>
      <c r="L215" s="154"/>
      <c r="M215" s="154"/>
      <c r="N215" s="154"/>
      <c r="O215" s="154"/>
    </row>
    <row r="216" spans="9:15">
      <c r="I216" s="154"/>
      <c r="J216" s="154"/>
      <c r="K216" s="154"/>
      <c r="L216" s="154"/>
      <c r="M216" s="154"/>
      <c r="N216" s="154"/>
      <c r="O216" s="154"/>
    </row>
    <row r="217" spans="9:15">
      <c r="I217" s="154"/>
      <c r="J217" s="154"/>
      <c r="K217" s="154"/>
      <c r="L217" s="154"/>
      <c r="M217" s="154"/>
      <c r="N217" s="154"/>
      <c r="O217" s="154"/>
    </row>
    <row r="218" spans="9:15">
      <c r="I218" s="154"/>
      <c r="J218" s="154"/>
      <c r="K218" s="154"/>
      <c r="L218" s="154"/>
      <c r="M218" s="154"/>
      <c r="N218" s="154"/>
      <c r="O218" s="154"/>
    </row>
    <row r="219" spans="9:15">
      <c r="I219" s="154"/>
      <c r="J219" s="154"/>
      <c r="K219" s="154"/>
      <c r="L219" s="154"/>
      <c r="M219" s="154"/>
      <c r="N219" s="154"/>
      <c r="O219" s="154"/>
    </row>
    <row r="220" spans="9:15">
      <c r="I220" s="154"/>
      <c r="J220" s="154"/>
      <c r="K220" s="154"/>
      <c r="L220" s="154"/>
      <c r="M220" s="154"/>
      <c r="N220" s="154"/>
      <c r="O220" s="154"/>
    </row>
    <row r="221" spans="9:15">
      <c r="I221" s="154"/>
      <c r="J221" s="154"/>
      <c r="K221" s="154"/>
      <c r="L221" s="154"/>
      <c r="M221" s="154"/>
      <c r="N221" s="154"/>
      <c r="O221" s="154"/>
    </row>
    <row r="222" spans="9:15">
      <c r="I222" s="154"/>
      <c r="J222" s="154"/>
      <c r="K222" s="154"/>
      <c r="L222" s="154"/>
      <c r="M222" s="154"/>
      <c r="N222" s="154"/>
      <c r="O222" s="154"/>
    </row>
    <row r="223" spans="9:15">
      <c r="I223" s="154"/>
      <c r="J223" s="154"/>
      <c r="K223" s="154"/>
      <c r="L223" s="154"/>
      <c r="M223" s="154"/>
      <c r="N223" s="154"/>
      <c r="O223" s="154"/>
    </row>
    <row r="224" spans="9:15">
      <c r="I224" s="154"/>
      <c r="J224" s="154"/>
      <c r="K224" s="154"/>
      <c r="L224" s="154"/>
      <c r="M224" s="154"/>
      <c r="N224" s="154"/>
      <c r="O224" s="154"/>
    </row>
    <row r="225" spans="9:15">
      <c r="I225" s="154"/>
      <c r="J225" s="154"/>
      <c r="K225" s="154"/>
      <c r="L225" s="154"/>
      <c r="M225" s="154"/>
      <c r="N225" s="154"/>
      <c r="O225" s="154"/>
    </row>
    <row r="226" spans="9:15">
      <c r="I226" s="154"/>
      <c r="J226" s="154"/>
      <c r="K226" s="154"/>
      <c r="L226" s="154"/>
      <c r="M226" s="154"/>
      <c r="N226" s="154"/>
      <c r="O226" s="154"/>
    </row>
    <row r="227" spans="9:15">
      <c r="I227" s="154"/>
      <c r="J227" s="154"/>
      <c r="K227" s="154"/>
      <c r="L227" s="154"/>
      <c r="M227" s="154"/>
      <c r="N227" s="154"/>
      <c r="O227" s="154"/>
    </row>
    <row r="228" spans="9:15">
      <c r="I228" s="154"/>
      <c r="J228" s="154"/>
      <c r="K228" s="154"/>
      <c r="L228" s="154"/>
      <c r="M228" s="154"/>
      <c r="N228" s="154"/>
      <c r="O228" s="154"/>
    </row>
    <row r="229" spans="9:15">
      <c r="I229" s="154"/>
      <c r="J229" s="154"/>
      <c r="K229" s="154"/>
      <c r="L229" s="154"/>
      <c r="M229" s="154"/>
      <c r="N229" s="154"/>
      <c r="O229" s="154"/>
    </row>
    <row r="230" spans="9:15">
      <c r="I230" s="154"/>
      <c r="J230" s="154"/>
      <c r="K230" s="154"/>
      <c r="L230" s="154"/>
      <c r="M230" s="154"/>
      <c r="N230" s="154"/>
      <c r="O230" s="154"/>
    </row>
    <row r="231" spans="9:15">
      <c r="I231" s="154"/>
      <c r="J231" s="154"/>
      <c r="K231" s="154"/>
      <c r="L231" s="154"/>
      <c r="M231" s="154"/>
      <c r="N231" s="154"/>
      <c r="O231" s="154"/>
    </row>
    <row r="232" spans="9:15">
      <c r="I232" s="154"/>
      <c r="J232" s="154"/>
      <c r="K232" s="154"/>
      <c r="L232" s="154"/>
      <c r="M232" s="154"/>
      <c r="N232" s="154"/>
      <c r="O232" s="154"/>
    </row>
    <row r="233" spans="9:15">
      <c r="I233" s="154"/>
      <c r="J233" s="154"/>
      <c r="K233" s="154"/>
      <c r="L233" s="154"/>
      <c r="M233" s="154"/>
      <c r="N233" s="154"/>
      <c r="O233" s="154"/>
    </row>
    <row r="234" spans="9:15">
      <c r="I234" s="154"/>
      <c r="J234" s="154"/>
      <c r="K234" s="154"/>
      <c r="L234" s="154"/>
      <c r="M234" s="154"/>
      <c r="N234" s="154"/>
      <c r="O234" s="154"/>
    </row>
    <row r="235" spans="9:15">
      <c r="I235" s="154"/>
      <c r="J235" s="154"/>
      <c r="K235" s="154"/>
      <c r="L235" s="154"/>
      <c r="M235" s="154"/>
      <c r="N235" s="154"/>
      <c r="O235" s="154"/>
    </row>
    <row r="236" spans="9:15">
      <c r="I236" s="154"/>
      <c r="J236" s="154"/>
      <c r="K236" s="154"/>
      <c r="L236" s="154"/>
      <c r="M236" s="154"/>
      <c r="N236" s="154"/>
      <c r="O236" s="154"/>
    </row>
    <row r="237" spans="9:15">
      <c r="I237" s="154"/>
      <c r="J237" s="154"/>
      <c r="K237" s="154"/>
      <c r="L237" s="154"/>
      <c r="M237" s="154"/>
      <c r="N237" s="154"/>
      <c r="O237" s="154"/>
    </row>
    <row r="238" spans="9:15">
      <c r="I238" s="154"/>
      <c r="J238" s="154"/>
      <c r="K238" s="154"/>
      <c r="L238" s="154"/>
      <c r="M238" s="154"/>
      <c r="N238" s="154"/>
      <c r="O238" s="154"/>
    </row>
    <row r="239" spans="9:15">
      <c r="I239" s="154"/>
      <c r="J239" s="154"/>
      <c r="K239" s="154"/>
      <c r="L239" s="154"/>
      <c r="M239" s="154"/>
      <c r="N239" s="154"/>
      <c r="O239" s="154"/>
    </row>
    <row r="240" spans="9:15">
      <c r="I240" s="154"/>
      <c r="J240" s="154"/>
      <c r="K240" s="154"/>
      <c r="L240" s="154"/>
      <c r="M240" s="154"/>
      <c r="N240" s="154"/>
      <c r="O240" s="154"/>
    </row>
    <row r="241" spans="9:15">
      <c r="I241" s="154"/>
      <c r="J241" s="154"/>
      <c r="K241" s="154"/>
      <c r="L241" s="154"/>
      <c r="M241" s="154"/>
      <c r="N241" s="154"/>
      <c r="O241" s="154"/>
    </row>
    <row r="242" spans="9:15">
      <c r="I242" s="154"/>
      <c r="J242" s="154"/>
      <c r="K242" s="154"/>
      <c r="L242" s="154"/>
      <c r="M242" s="154"/>
      <c r="N242" s="154"/>
      <c r="O242" s="154"/>
    </row>
    <row r="243" spans="9:15">
      <c r="I243" s="154"/>
      <c r="J243" s="154"/>
      <c r="K243" s="154"/>
      <c r="L243" s="154"/>
      <c r="M243" s="154"/>
      <c r="N243" s="154"/>
      <c r="O243" s="154"/>
    </row>
    <row r="244" spans="9:15">
      <c r="I244" s="154"/>
      <c r="J244" s="154"/>
      <c r="K244" s="154"/>
      <c r="L244" s="154"/>
      <c r="M244" s="154"/>
      <c r="N244" s="154"/>
      <c r="O244" s="154"/>
    </row>
    <row r="245" spans="9:15">
      <c r="I245" s="154"/>
      <c r="J245" s="154"/>
      <c r="K245" s="154"/>
      <c r="L245" s="154"/>
      <c r="M245" s="154"/>
      <c r="N245" s="154"/>
      <c r="O245" s="154"/>
    </row>
    <row r="246" spans="9:15">
      <c r="I246" s="154"/>
      <c r="J246" s="154"/>
      <c r="K246" s="154"/>
      <c r="L246" s="154"/>
      <c r="M246" s="154"/>
      <c r="N246" s="154"/>
      <c r="O246" s="154"/>
    </row>
    <row r="247" spans="9:15">
      <c r="I247" s="154"/>
      <c r="J247" s="154"/>
      <c r="K247" s="154"/>
      <c r="L247" s="154"/>
      <c r="M247" s="154"/>
      <c r="N247" s="154"/>
      <c r="O247" s="154"/>
    </row>
    <row r="248" spans="9:15">
      <c r="I248" s="154"/>
      <c r="J248" s="154"/>
      <c r="K248" s="154"/>
      <c r="L248" s="154"/>
      <c r="M248" s="154"/>
      <c r="N248" s="154"/>
      <c r="O248" s="154"/>
    </row>
    <row r="249" spans="9:15">
      <c r="I249" s="154"/>
      <c r="J249" s="154"/>
      <c r="K249" s="154"/>
      <c r="L249" s="154"/>
      <c r="M249" s="154"/>
      <c r="N249" s="154"/>
      <c r="O249" s="154"/>
    </row>
    <row r="250" spans="9:15">
      <c r="I250" s="154"/>
      <c r="J250" s="154"/>
      <c r="K250" s="154"/>
      <c r="L250" s="154"/>
      <c r="M250" s="154"/>
      <c r="N250" s="154"/>
      <c r="O250" s="154"/>
    </row>
    <row r="251" spans="9:15">
      <c r="I251" s="154"/>
      <c r="J251" s="154"/>
      <c r="K251" s="154"/>
      <c r="L251" s="154"/>
      <c r="M251" s="154"/>
      <c r="N251" s="154"/>
      <c r="O251" s="154"/>
    </row>
    <row r="252" spans="9:15">
      <c r="I252" s="154"/>
      <c r="J252" s="154"/>
      <c r="K252" s="154"/>
      <c r="L252" s="154"/>
      <c r="M252" s="154"/>
      <c r="N252" s="154"/>
      <c r="O252" s="154"/>
    </row>
    <row r="253" spans="9:15">
      <c r="I253" s="154"/>
      <c r="J253" s="154"/>
      <c r="K253" s="154"/>
      <c r="L253" s="154"/>
      <c r="M253" s="154"/>
      <c r="N253" s="154"/>
      <c r="O253" s="154"/>
    </row>
    <row r="254" spans="9:15">
      <c r="I254" s="154"/>
      <c r="J254" s="154"/>
      <c r="K254" s="154"/>
      <c r="L254" s="154"/>
      <c r="M254" s="154"/>
      <c r="N254" s="154"/>
      <c r="O254" s="154"/>
    </row>
    <row r="255" spans="9:15">
      <c r="I255" s="154"/>
      <c r="J255" s="154"/>
      <c r="K255" s="154"/>
      <c r="L255" s="154"/>
      <c r="M255" s="154"/>
      <c r="N255" s="154"/>
      <c r="O255" s="154"/>
    </row>
    <row r="256" spans="9:15">
      <c r="I256" s="154"/>
      <c r="J256" s="154"/>
      <c r="K256" s="154"/>
      <c r="L256" s="154"/>
      <c r="M256" s="154"/>
      <c r="N256" s="154"/>
      <c r="O256" s="154"/>
    </row>
    <row r="257" spans="9:15">
      <c r="I257" s="154"/>
      <c r="J257" s="154"/>
      <c r="K257" s="154"/>
      <c r="L257" s="154"/>
      <c r="M257" s="154"/>
      <c r="N257" s="154"/>
      <c r="O257" s="154"/>
    </row>
    <row r="258" spans="9:15">
      <c r="I258" s="154"/>
      <c r="J258" s="154"/>
      <c r="K258" s="154"/>
      <c r="L258" s="154"/>
      <c r="M258" s="154"/>
      <c r="N258" s="154"/>
      <c r="O258" s="154"/>
    </row>
    <row r="259" spans="9:15">
      <c r="I259" s="154"/>
      <c r="J259" s="154"/>
      <c r="K259" s="154"/>
      <c r="L259" s="154"/>
      <c r="M259" s="154"/>
      <c r="N259" s="154"/>
      <c r="O259" s="154"/>
    </row>
    <row r="260" spans="9:15">
      <c r="I260" s="154"/>
      <c r="J260" s="154"/>
      <c r="K260" s="154"/>
      <c r="L260" s="154"/>
      <c r="M260" s="154"/>
      <c r="N260" s="154"/>
      <c r="O260" s="154"/>
    </row>
    <row r="261" spans="9:15">
      <c r="I261" s="154"/>
      <c r="J261" s="154"/>
      <c r="K261" s="154"/>
      <c r="L261" s="154"/>
      <c r="M261" s="154"/>
      <c r="N261" s="154"/>
      <c r="O261" s="154"/>
    </row>
    <row r="262" spans="9:15">
      <c r="I262" s="154"/>
      <c r="J262" s="154"/>
      <c r="K262" s="154"/>
      <c r="L262" s="154"/>
      <c r="M262" s="154"/>
      <c r="N262" s="154"/>
      <c r="O262" s="154"/>
    </row>
    <row r="263" spans="9:15">
      <c r="I263" s="154"/>
      <c r="J263" s="154"/>
      <c r="K263" s="154"/>
      <c r="L263" s="154"/>
      <c r="M263" s="154"/>
      <c r="N263" s="154"/>
      <c r="O263" s="154"/>
    </row>
    <row r="264" spans="9:15">
      <c r="I264" s="154"/>
      <c r="J264" s="154"/>
      <c r="K264" s="154"/>
      <c r="L264" s="154"/>
      <c r="M264" s="154"/>
      <c r="N264" s="154"/>
      <c r="O264" s="154"/>
    </row>
    <row r="265" spans="9:15">
      <c r="I265" s="154"/>
      <c r="J265" s="154"/>
      <c r="K265" s="154"/>
      <c r="L265" s="154"/>
      <c r="M265" s="154"/>
      <c r="N265" s="154"/>
      <c r="O265" s="154"/>
    </row>
    <row r="266" spans="9:15">
      <c r="I266" s="154"/>
      <c r="J266" s="154"/>
      <c r="K266" s="154"/>
      <c r="L266" s="154"/>
      <c r="M266" s="154"/>
      <c r="N266" s="154"/>
      <c r="O266" s="154"/>
    </row>
    <row r="267" spans="9:15">
      <c r="I267" s="154"/>
      <c r="J267" s="154"/>
      <c r="K267" s="154"/>
      <c r="L267" s="154"/>
      <c r="M267" s="154"/>
      <c r="N267" s="154"/>
      <c r="O267" s="154"/>
    </row>
    <row r="268" spans="9:15">
      <c r="I268" s="154"/>
      <c r="J268" s="154"/>
      <c r="K268" s="154"/>
      <c r="L268" s="154"/>
      <c r="M268" s="154"/>
      <c r="N268" s="154"/>
      <c r="O268" s="154"/>
    </row>
    <row r="269" spans="9:15">
      <c r="I269" s="154"/>
      <c r="J269" s="154"/>
      <c r="K269" s="154"/>
      <c r="L269" s="154"/>
      <c r="M269" s="154"/>
      <c r="N269" s="154"/>
      <c r="O269" s="154"/>
    </row>
    <row r="270" spans="9:15">
      <c r="I270" s="154"/>
      <c r="J270" s="154"/>
      <c r="K270" s="154"/>
      <c r="L270" s="154"/>
      <c r="M270" s="154"/>
      <c r="N270" s="154"/>
      <c r="O270" s="154"/>
    </row>
    <row r="271" spans="9:15">
      <c r="I271" s="154"/>
      <c r="J271" s="154"/>
      <c r="K271" s="154"/>
      <c r="L271" s="154"/>
      <c r="M271" s="154"/>
      <c r="N271" s="154"/>
      <c r="O271" s="154"/>
    </row>
    <row r="272" spans="9:15">
      <c r="I272" s="154"/>
      <c r="J272" s="154"/>
      <c r="K272" s="154"/>
      <c r="L272" s="154"/>
      <c r="M272" s="154"/>
      <c r="N272" s="154"/>
      <c r="O272" s="154"/>
    </row>
    <row r="273" spans="9:15">
      <c r="I273" s="154"/>
      <c r="J273" s="154"/>
      <c r="K273" s="154"/>
      <c r="L273" s="154"/>
      <c r="M273" s="154"/>
      <c r="N273" s="154"/>
      <c r="O273" s="154"/>
    </row>
    <row r="274" spans="9:15">
      <c r="I274" s="154"/>
      <c r="J274" s="154"/>
      <c r="K274" s="154"/>
      <c r="L274" s="154"/>
      <c r="M274" s="154"/>
      <c r="N274" s="154"/>
      <c r="O274" s="154"/>
    </row>
    <row r="275" spans="9:15">
      <c r="I275" s="154"/>
      <c r="J275" s="154"/>
      <c r="K275" s="154"/>
      <c r="L275" s="154"/>
      <c r="M275" s="154"/>
      <c r="N275" s="154"/>
      <c r="O275" s="154"/>
    </row>
    <row r="276" spans="9:15">
      <c r="I276" s="154"/>
      <c r="J276" s="154"/>
      <c r="K276" s="154"/>
      <c r="L276" s="154"/>
      <c r="M276" s="154"/>
      <c r="N276" s="154"/>
      <c r="O276" s="154"/>
    </row>
    <row r="277" spans="9:15">
      <c r="I277" s="154"/>
      <c r="J277" s="154"/>
      <c r="K277" s="154"/>
      <c r="L277" s="154"/>
      <c r="M277" s="154"/>
      <c r="N277" s="154"/>
      <c r="O277" s="154"/>
    </row>
    <row r="278" spans="9:15">
      <c r="I278" s="154"/>
      <c r="J278" s="154"/>
      <c r="K278" s="154"/>
      <c r="L278" s="154"/>
      <c r="M278" s="154"/>
      <c r="N278" s="154"/>
      <c r="O278" s="154"/>
    </row>
    <row r="279" spans="9:15">
      <c r="I279" s="154"/>
      <c r="J279" s="154"/>
      <c r="K279" s="154"/>
      <c r="L279" s="154"/>
      <c r="M279" s="154"/>
      <c r="N279" s="154"/>
      <c r="O279" s="154"/>
    </row>
    <row r="280" spans="9:15">
      <c r="I280" s="154"/>
      <c r="J280" s="154"/>
      <c r="K280" s="154"/>
      <c r="L280" s="154"/>
      <c r="M280" s="154"/>
      <c r="N280" s="154"/>
      <c r="O280" s="154"/>
    </row>
    <row r="281" spans="9:15">
      <c r="I281" s="154"/>
      <c r="J281" s="154"/>
      <c r="K281" s="154"/>
      <c r="L281" s="154"/>
      <c r="M281" s="154"/>
      <c r="N281" s="154"/>
      <c r="O281" s="154"/>
    </row>
    <row r="282" spans="9:15">
      <c r="I282" s="154"/>
      <c r="J282" s="154"/>
      <c r="K282" s="154"/>
      <c r="L282" s="154"/>
      <c r="M282" s="154"/>
      <c r="N282" s="154"/>
      <c r="O282" s="154"/>
    </row>
    <row r="283" spans="9:15">
      <c r="I283" s="154"/>
      <c r="J283" s="154"/>
      <c r="K283" s="154"/>
      <c r="L283" s="154"/>
      <c r="M283" s="154"/>
      <c r="N283" s="154"/>
      <c r="O283" s="154"/>
    </row>
    <row r="284" spans="9:15">
      <c r="I284" s="154"/>
      <c r="J284" s="154"/>
      <c r="K284" s="154"/>
      <c r="L284" s="154"/>
      <c r="M284" s="154"/>
      <c r="N284" s="154"/>
      <c r="O284" s="154"/>
    </row>
    <row r="285" spans="9:15">
      <c r="I285" s="154"/>
      <c r="J285" s="154"/>
      <c r="K285" s="154"/>
      <c r="L285" s="154"/>
      <c r="M285" s="154"/>
      <c r="N285" s="154"/>
      <c r="O285" s="154"/>
    </row>
    <row r="286" spans="9:15">
      <c r="I286" s="154"/>
      <c r="J286" s="154"/>
      <c r="K286" s="154"/>
      <c r="L286" s="154"/>
      <c r="M286" s="154"/>
      <c r="N286" s="154"/>
      <c r="O286" s="154"/>
    </row>
    <row r="287" spans="9:15">
      <c r="I287" s="154"/>
      <c r="J287" s="154"/>
      <c r="K287" s="154"/>
      <c r="L287" s="154"/>
      <c r="M287" s="154"/>
      <c r="N287" s="154"/>
      <c r="O287" s="154"/>
    </row>
    <row r="288" spans="9:15">
      <c r="I288" s="154"/>
      <c r="J288" s="154"/>
      <c r="K288" s="154"/>
      <c r="L288" s="154"/>
      <c r="M288" s="154"/>
      <c r="N288" s="154"/>
      <c r="O288" s="154"/>
    </row>
    <row r="289" spans="9:15">
      <c r="I289" s="154"/>
      <c r="J289" s="154"/>
      <c r="K289" s="154"/>
      <c r="L289" s="154"/>
      <c r="M289" s="154"/>
      <c r="N289" s="154"/>
      <c r="O289" s="154"/>
    </row>
    <row r="290" spans="9:15">
      <c r="I290" s="154"/>
      <c r="J290" s="154"/>
      <c r="K290" s="154"/>
      <c r="L290" s="154"/>
      <c r="M290" s="154"/>
      <c r="N290" s="154"/>
      <c r="O290" s="154"/>
    </row>
    <row r="291" spans="9:15">
      <c r="I291" s="154"/>
      <c r="J291" s="154"/>
      <c r="K291" s="154"/>
      <c r="L291" s="154"/>
      <c r="M291" s="154"/>
      <c r="N291" s="154"/>
      <c r="O291" s="154"/>
    </row>
    <row r="292" spans="9:15">
      <c r="I292" s="154"/>
      <c r="J292" s="154"/>
      <c r="K292" s="154"/>
      <c r="L292" s="154"/>
      <c r="M292" s="154"/>
      <c r="N292" s="154"/>
      <c r="O292" s="154"/>
    </row>
    <row r="293" spans="9:15">
      <c r="I293" s="154"/>
      <c r="J293" s="154"/>
      <c r="K293" s="154"/>
      <c r="L293" s="154"/>
      <c r="M293" s="154"/>
      <c r="N293" s="154"/>
      <c r="O293" s="154"/>
    </row>
    <row r="294" spans="9:15">
      <c r="I294" s="154"/>
      <c r="J294" s="154"/>
      <c r="K294" s="154"/>
      <c r="L294" s="154"/>
      <c r="M294" s="154"/>
      <c r="N294" s="154"/>
      <c r="O294" s="154"/>
    </row>
    <row r="295" spans="9:15">
      <c r="I295" s="154"/>
      <c r="J295" s="154"/>
      <c r="K295" s="154"/>
      <c r="L295" s="154"/>
      <c r="M295" s="154"/>
      <c r="N295" s="154"/>
      <c r="O295" s="154"/>
    </row>
    <row r="296" spans="9:15">
      <c r="I296" s="154"/>
      <c r="J296" s="154"/>
      <c r="K296" s="154"/>
      <c r="L296" s="154"/>
      <c r="M296" s="154"/>
      <c r="N296" s="154"/>
      <c r="O296" s="154"/>
    </row>
    <row r="297" spans="9:15">
      <c r="I297" s="154"/>
      <c r="J297" s="154"/>
      <c r="K297" s="154"/>
      <c r="L297" s="154"/>
      <c r="M297" s="154"/>
      <c r="N297" s="154"/>
      <c r="O297" s="154"/>
    </row>
    <row r="298" spans="9:15">
      <c r="I298" s="154"/>
      <c r="J298" s="154"/>
      <c r="K298" s="154"/>
      <c r="L298" s="154"/>
      <c r="M298" s="154"/>
      <c r="N298" s="154"/>
      <c r="O298" s="154"/>
    </row>
    <row r="299" spans="9:15">
      <c r="I299" s="154"/>
      <c r="J299" s="154"/>
      <c r="K299" s="154"/>
      <c r="L299" s="154"/>
      <c r="M299" s="154"/>
      <c r="N299" s="154"/>
      <c r="O299" s="154"/>
    </row>
    <row r="300" spans="9:15">
      <c r="I300" s="154"/>
      <c r="J300" s="154"/>
      <c r="K300" s="154"/>
      <c r="L300" s="154"/>
      <c r="M300" s="154"/>
      <c r="N300" s="154"/>
      <c r="O300" s="154"/>
    </row>
    <row r="301" spans="9:15">
      <c r="I301" s="154"/>
      <c r="J301" s="154"/>
      <c r="K301" s="154"/>
      <c r="L301" s="154"/>
      <c r="M301" s="154"/>
      <c r="N301" s="154"/>
      <c r="O301" s="154"/>
    </row>
    <row r="302" spans="9:15">
      <c r="I302" s="154"/>
      <c r="J302" s="154"/>
      <c r="K302" s="154"/>
      <c r="L302" s="154"/>
      <c r="M302" s="154"/>
      <c r="N302" s="154"/>
      <c r="O302" s="154"/>
    </row>
    <row r="303" spans="9:15">
      <c r="I303" s="154"/>
      <c r="J303" s="154"/>
      <c r="K303" s="154"/>
      <c r="L303" s="154"/>
      <c r="M303" s="154"/>
      <c r="N303" s="154"/>
      <c r="O303" s="154"/>
    </row>
    <row r="304" spans="9:15">
      <c r="I304" s="154"/>
      <c r="J304" s="154"/>
      <c r="K304" s="154"/>
      <c r="L304" s="154"/>
      <c r="M304" s="154"/>
      <c r="N304" s="154"/>
      <c r="O304" s="154"/>
    </row>
    <row r="305" spans="9:15">
      <c r="I305" s="154"/>
      <c r="J305" s="154"/>
      <c r="K305" s="154"/>
      <c r="L305" s="154"/>
      <c r="M305" s="154"/>
      <c r="N305" s="154"/>
      <c r="O305" s="154"/>
    </row>
    <row r="306" spans="9:15">
      <c r="I306" s="154"/>
      <c r="J306" s="154"/>
      <c r="K306" s="154"/>
      <c r="L306" s="154"/>
      <c r="M306" s="154"/>
      <c r="N306" s="154"/>
      <c r="O306" s="154"/>
    </row>
    <row r="307" spans="9:15">
      <c r="I307" s="154"/>
      <c r="J307" s="154"/>
      <c r="K307" s="154"/>
      <c r="L307" s="154"/>
      <c r="M307" s="154"/>
      <c r="N307" s="154"/>
      <c r="O307" s="154"/>
    </row>
    <row r="308" spans="9:15">
      <c r="I308" s="154"/>
      <c r="J308" s="154"/>
      <c r="K308" s="154"/>
      <c r="L308" s="154"/>
      <c r="M308" s="154"/>
      <c r="N308" s="154"/>
      <c r="O308" s="154"/>
    </row>
    <row r="309" spans="9:15">
      <c r="I309" s="154"/>
      <c r="J309" s="154"/>
      <c r="K309" s="154"/>
      <c r="L309" s="154"/>
      <c r="M309" s="154"/>
      <c r="N309" s="154"/>
      <c r="O309" s="154"/>
    </row>
    <row r="310" spans="9:15">
      <c r="I310" s="154"/>
      <c r="J310" s="154"/>
      <c r="K310" s="154"/>
      <c r="L310" s="154"/>
      <c r="M310" s="154"/>
      <c r="N310" s="154"/>
      <c r="O310" s="154"/>
    </row>
    <row r="311" spans="9:15">
      <c r="I311" s="154"/>
      <c r="J311" s="154"/>
      <c r="K311" s="154"/>
      <c r="L311" s="154"/>
      <c r="M311" s="154"/>
      <c r="N311" s="154"/>
      <c r="O311" s="154"/>
    </row>
    <row r="312" spans="9:15">
      <c r="I312" s="154"/>
      <c r="J312" s="154"/>
      <c r="K312" s="154"/>
      <c r="L312" s="154"/>
      <c r="M312" s="154"/>
      <c r="N312" s="154"/>
      <c r="O312" s="154"/>
    </row>
    <row r="313" spans="9:15">
      <c r="I313" s="154"/>
      <c r="J313" s="154"/>
      <c r="K313" s="154"/>
      <c r="L313" s="154"/>
      <c r="M313" s="154"/>
      <c r="N313" s="154"/>
      <c r="O313" s="154"/>
    </row>
    <row r="314" spans="9:15">
      <c r="I314" s="154"/>
      <c r="J314" s="154"/>
      <c r="K314" s="154"/>
      <c r="L314" s="154"/>
      <c r="M314" s="154"/>
      <c r="N314" s="154"/>
      <c r="O314" s="154"/>
    </row>
    <row r="315" spans="9:15">
      <c r="I315" s="154"/>
      <c r="J315" s="154"/>
      <c r="K315" s="154"/>
      <c r="L315" s="154"/>
      <c r="M315" s="154"/>
      <c r="N315" s="154"/>
      <c r="O315" s="154"/>
    </row>
    <row r="316" spans="9:15">
      <c r="I316" s="154"/>
      <c r="J316" s="154"/>
      <c r="K316" s="154"/>
      <c r="L316" s="154"/>
      <c r="M316" s="154"/>
      <c r="N316" s="154"/>
      <c r="O316" s="154"/>
    </row>
    <row r="317" spans="9:15">
      <c r="I317" s="154"/>
      <c r="J317" s="154"/>
      <c r="K317" s="154"/>
      <c r="L317" s="154"/>
      <c r="M317" s="154"/>
      <c r="N317" s="154"/>
      <c r="O317" s="154"/>
    </row>
    <row r="318" spans="9:15">
      <c r="I318" s="154"/>
      <c r="J318" s="154"/>
      <c r="K318" s="154"/>
      <c r="L318" s="154"/>
      <c r="M318" s="154"/>
      <c r="N318" s="154"/>
      <c r="O318" s="154"/>
    </row>
    <row r="319" spans="9:15">
      <c r="I319" s="154"/>
      <c r="J319" s="154"/>
      <c r="K319" s="154"/>
      <c r="L319" s="154"/>
      <c r="M319" s="154"/>
      <c r="N319" s="154"/>
      <c r="O319" s="154"/>
    </row>
    <row r="320" spans="9:15">
      <c r="I320" s="154"/>
      <c r="J320" s="154"/>
      <c r="K320" s="154"/>
      <c r="L320" s="154"/>
      <c r="M320" s="154"/>
      <c r="N320" s="154"/>
      <c r="O320" s="154"/>
    </row>
    <row r="321" spans="9:15">
      <c r="I321" s="154"/>
      <c r="J321" s="154"/>
      <c r="K321" s="154"/>
      <c r="L321" s="154"/>
      <c r="M321" s="154"/>
      <c r="N321" s="154"/>
      <c r="O321" s="154"/>
    </row>
    <row r="322" spans="9:15">
      <c r="I322" s="154"/>
      <c r="J322" s="154"/>
      <c r="K322" s="154"/>
      <c r="L322" s="154"/>
      <c r="M322" s="154"/>
      <c r="N322" s="154"/>
      <c r="O322" s="154"/>
    </row>
    <row r="323" spans="9:15">
      <c r="I323" s="154"/>
      <c r="J323" s="154"/>
      <c r="K323" s="154"/>
      <c r="L323" s="154"/>
      <c r="M323" s="154"/>
      <c r="N323" s="154"/>
      <c r="O323" s="154"/>
    </row>
    <row r="324" spans="9:15">
      <c r="I324" s="154"/>
      <c r="J324" s="154"/>
      <c r="K324" s="154"/>
      <c r="L324" s="154"/>
      <c r="M324" s="154"/>
      <c r="N324" s="154"/>
      <c r="O324" s="154"/>
    </row>
    <row r="325" spans="9:15">
      <c r="I325" s="154"/>
      <c r="J325" s="154"/>
      <c r="K325" s="154"/>
      <c r="L325" s="154"/>
      <c r="M325" s="154"/>
      <c r="N325" s="154"/>
      <c r="O325" s="154"/>
    </row>
    <row r="326" spans="9:15">
      <c r="I326" s="154"/>
      <c r="J326" s="154"/>
      <c r="K326" s="154"/>
      <c r="L326" s="154"/>
      <c r="M326" s="154"/>
      <c r="N326" s="154"/>
      <c r="O326" s="154"/>
    </row>
    <row r="327" spans="9:15">
      <c r="I327" s="154"/>
      <c r="J327" s="154"/>
      <c r="K327" s="154"/>
      <c r="L327" s="154"/>
      <c r="M327" s="154"/>
      <c r="N327" s="154"/>
      <c r="O327" s="154"/>
    </row>
    <row r="328" spans="9:15">
      <c r="I328" s="154"/>
      <c r="J328" s="154"/>
      <c r="K328" s="154"/>
      <c r="L328" s="154"/>
      <c r="M328" s="154"/>
      <c r="N328" s="154"/>
      <c r="O328" s="154"/>
    </row>
    <row r="329" spans="9:15">
      <c r="I329" s="154"/>
      <c r="J329" s="154"/>
      <c r="K329" s="154"/>
      <c r="L329" s="154"/>
      <c r="M329" s="154"/>
      <c r="N329" s="154"/>
      <c r="O329" s="154"/>
    </row>
    <row r="330" spans="9:15">
      <c r="I330" s="154"/>
      <c r="J330" s="154"/>
      <c r="K330" s="154"/>
      <c r="L330" s="154"/>
      <c r="M330" s="154"/>
      <c r="N330" s="154"/>
      <c r="O330" s="154"/>
    </row>
    <row r="331" spans="9:15">
      <c r="I331" s="154"/>
      <c r="J331" s="154"/>
      <c r="K331" s="154"/>
      <c r="L331" s="154"/>
      <c r="M331" s="154"/>
      <c r="N331" s="154"/>
      <c r="O331" s="154"/>
    </row>
    <row r="332" spans="9:15">
      <c r="I332" s="154"/>
      <c r="J332" s="154"/>
      <c r="K332" s="154"/>
      <c r="L332" s="154"/>
      <c r="M332" s="154"/>
      <c r="N332" s="154"/>
      <c r="O332" s="154"/>
    </row>
    <row r="333" spans="9:15">
      <c r="I333" s="154"/>
      <c r="J333" s="154"/>
      <c r="K333" s="154"/>
      <c r="L333" s="154"/>
      <c r="M333" s="154"/>
      <c r="N333" s="154"/>
      <c r="O333" s="154"/>
    </row>
    <row r="334" spans="9:15">
      <c r="I334" s="154"/>
      <c r="J334" s="154"/>
      <c r="K334" s="154"/>
      <c r="L334" s="154"/>
      <c r="M334" s="154"/>
      <c r="N334" s="154"/>
      <c r="O334" s="154"/>
    </row>
    <row r="335" spans="9:15">
      <c r="I335" s="154"/>
      <c r="J335" s="154"/>
      <c r="K335" s="154"/>
      <c r="L335" s="154"/>
      <c r="M335" s="154"/>
      <c r="N335" s="154"/>
      <c r="O335" s="154"/>
    </row>
    <row r="336" spans="9:15">
      <c r="I336" s="154"/>
      <c r="J336" s="154"/>
      <c r="K336" s="154"/>
      <c r="L336" s="154"/>
      <c r="M336" s="154"/>
      <c r="N336" s="154"/>
      <c r="O336" s="154"/>
    </row>
    <row r="337" spans="9:15">
      <c r="I337" s="154"/>
      <c r="J337" s="154"/>
      <c r="K337" s="154"/>
      <c r="L337" s="154"/>
      <c r="M337" s="154"/>
      <c r="N337" s="154"/>
      <c r="O337" s="154"/>
    </row>
    <row r="338" spans="9:15">
      <c r="I338" s="154"/>
      <c r="J338" s="154"/>
      <c r="K338" s="154"/>
      <c r="L338" s="154"/>
      <c r="M338" s="154"/>
      <c r="N338" s="154"/>
      <c r="O338" s="154"/>
    </row>
    <row r="339" spans="9:15">
      <c r="I339" s="154"/>
      <c r="J339" s="154"/>
      <c r="K339" s="154"/>
      <c r="L339" s="154"/>
      <c r="M339" s="154"/>
      <c r="N339" s="154"/>
      <c r="O339" s="154"/>
    </row>
    <row r="340" spans="9:15">
      <c r="I340" s="154"/>
      <c r="J340" s="154"/>
      <c r="K340" s="154"/>
      <c r="L340" s="154"/>
      <c r="M340" s="154"/>
      <c r="N340" s="154"/>
      <c r="O340" s="154"/>
    </row>
    <row r="341" spans="9:15">
      <c r="I341" s="154"/>
      <c r="J341" s="154"/>
      <c r="K341" s="154"/>
      <c r="L341" s="154"/>
      <c r="M341" s="154"/>
      <c r="N341" s="154"/>
      <c r="O341" s="154"/>
    </row>
    <row r="342" spans="9:15">
      <c r="I342" s="154"/>
      <c r="J342" s="154"/>
      <c r="K342" s="154"/>
      <c r="L342" s="154"/>
      <c r="M342" s="154"/>
      <c r="N342" s="154"/>
      <c r="O342" s="154"/>
    </row>
    <row r="343" spans="9:15">
      <c r="I343" s="154"/>
      <c r="J343" s="154"/>
      <c r="K343" s="154"/>
      <c r="L343" s="154"/>
      <c r="M343" s="154"/>
      <c r="N343" s="154"/>
      <c r="O343" s="154"/>
    </row>
    <row r="344" spans="9:15">
      <c r="I344" s="154"/>
      <c r="J344" s="154"/>
      <c r="K344" s="154"/>
      <c r="L344" s="154"/>
      <c r="M344" s="154"/>
      <c r="N344" s="154"/>
      <c r="O344" s="154"/>
    </row>
    <row r="345" spans="9:15">
      <c r="I345" s="154"/>
      <c r="J345" s="154"/>
      <c r="K345" s="154"/>
      <c r="L345" s="154"/>
      <c r="M345" s="154"/>
      <c r="N345" s="154"/>
      <c r="O345" s="154"/>
    </row>
    <row r="346" spans="9:15">
      <c r="I346" s="154"/>
      <c r="J346" s="154"/>
      <c r="K346" s="154"/>
      <c r="L346" s="154"/>
      <c r="M346" s="154"/>
      <c r="N346" s="154"/>
      <c r="O346" s="154"/>
    </row>
    <row r="347" spans="9:15">
      <c r="I347" s="154"/>
      <c r="J347" s="154"/>
      <c r="K347" s="154"/>
      <c r="L347" s="154"/>
      <c r="M347" s="154"/>
      <c r="N347" s="154"/>
      <c r="O347" s="154"/>
    </row>
    <row r="348" spans="9:15">
      <c r="I348" s="154"/>
      <c r="J348" s="154"/>
      <c r="K348" s="154"/>
      <c r="L348" s="154"/>
      <c r="M348" s="154"/>
      <c r="N348" s="154"/>
      <c r="O348" s="154"/>
    </row>
    <row r="349" spans="9:15">
      <c r="I349" s="154"/>
      <c r="J349" s="154"/>
      <c r="K349" s="154"/>
      <c r="L349" s="154"/>
      <c r="M349" s="154"/>
      <c r="N349" s="154"/>
      <c r="O349" s="154"/>
    </row>
    <row r="350" spans="9:15">
      <c r="I350" s="154"/>
      <c r="J350" s="154"/>
      <c r="K350" s="154"/>
      <c r="L350" s="154"/>
      <c r="M350" s="154"/>
      <c r="N350" s="154"/>
      <c r="O350" s="154"/>
    </row>
    <row r="351" spans="9:15">
      <c r="I351" s="154"/>
      <c r="J351" s="154"/>
      <c r="K351" s="154"/>
      <c r="L351" s="154"/>
      <c r="M351" s="154"/>
      <c r="N351" s="154"/>
      <c r="O351" s="154"/>
    </row>
    <row r="352" spans="9:15">
      <c r="I352" s="154"/>
      <c r="J352" s="154"/>
      <c r="K352" s="154"/>
      <c r="L352" s="154"/>
      <c r="M352" s="154"/>
      <c r="N352" s="154"/>
      <c r="O352" s="154"/>
    </row>
    <row r="353" spans="9:15">
      <c r="I353" s="154"/>
      <c r="J353" s="154"/>
      <c r="K353" s="154"/>
      <c r="L353" s="154"/>
      <c r="M353" s="154"/>
      <c r="N353" s="154"/>
      <c r="O353" s="154"/>
    </row>
    <row r="354" spans="9:15">
      <c r="I354" s="154"/>
      <c r="J354" s="154"/>
      <c r="K354" s="154"/>
      <c r="L354" s="154"/>
      <c r="M354" s="154"/>
      <c r="N354" s="154"/>
      <c r="O354" s="154"/>
    </row>
    <row r="355" spans="9:15">
      <c r="I355" s="154"/>
      <c r="J355" s="154"/>
      <c r="K355" s="154"/>
      <c r="L355" s="154"/>
      <c r="M355" s="154"/>
      <c r="N355" s="154"/>
      <c r="O355" s="154"/>
    </row>
    <row r="356" spans="9:15">
      <c r="I356" s="154"/>
      <c r="J356" s="154"/>
      <c r="K356" s="154"/>
      <c r="L356" s="154"/>
      <c r="M356" s="154"/>
      <c r="N356" s="154"/>
      <c r="O356" s="154"/>
    </row>
    <row r="357" spans="9:15">
      <c r="I357" s="154"/>
      <c r="J357" s="154"/>
      <c r="K357" s="154"/>
      <c r="L357" s="154"/>
      <c r="M357" s="154"/>
      <c r="N357" s="154"/>
      <c r="O357" s="154"/>
    </row>
    <row r="358" spans="9:15">
      <c r="I358" s="154"/>
      <c r="J358" s="154"/>
      <c r="K358" s="154"/>
      <c r="L358" s="154"/>
      <c r="M358" s="154"/>
      <c r="N358" s="154"/>
      <c r="O358" s="154"/>
    </row>
    <row r="359" spans="9:15">
      <c r="I359" s="154"/>
      <c r="J359" s="154"/>
      <c r="K359" s="154"/>
      <c r="L359" s="154"/>
      <c r="M359" s="154"/>
      <c r="N359" s="154"/>
      <c r="O359" s="154"/>
    </row>
    <row r="360" spans="9:15">
      <c r="I360" s="154"/>
      <c r="J360" s="154"/>
      <c r="K360" s="154"/>
      <c r="L360" s="154"/>
      <c r="M360" s="154"/>
      <c r="N360" s="154"/>
      <c r="O360" s="154"/>
    </row>
    <row r="361" spans="9:15">
      <c r="I361" s="154"/>
      <c r="J361" s="154"/>
      <c r="K361" s="154"/>
      <c r="L361" s="154"/>
      <c r="M361" s="154"/>
      <c r="N361" s="154"/>
      <c r="O361" s="154"/>
    </row>
    <row r="362" spans="9:15">
      <c r="I362" s="154"/>
      <c r="J362" s="154"/>
      <c r="K362" s="154"/>
      <c r="L362" s="154"/>
      <c r="M362" s="154"/>
      <c r="N362" s="154"/>
      <c r="O362" s="154"/>
    </row>
    <row r="363" spans="9:15">
      <c r="I363" s="154"/>
      <c r="J363" s="154"/>
      <c r="K363" s="154"/>
      <c r="L363" s="154"/>
      <c r="M363" s="154"/>
      <c r="N363" s="154"/>
      <c r="O363" s="154"/>
    </row>
    <row r="364" spans="9:15">
      <c r="I364" s="154"/>
      <c r="J364" s="154"/>
      <c r="K364" s="154"/>
      <c r="L364" s="154"/>
      <c r="M364" s="154"/>
      <c r="N364" s="154"/>
      <c r="O364" s="154"/>
    </row>
  </sheetData>
  <mergeCells count="15">
    <mergeCell ref="B2:K2"/>
    <mergeCell ref="B3:K3"/>
    <mergeCell ref="A5:A6"/>
    <mergeCell ref="B5:B6"/>
    <mergeCell ref="D5:D6"/>
    <mergeCell ref="E5:E6"/>
    <mergeCell ref="F5:F6"/>
    <mergeCell ref="G5:G6"/>
    <mergeCell ref="H5:H6"/>
    <mergeCell ref="C5:C6"/>
    <mergeCell ref="D60:E60"/>
    <mergeCell ref="D61:E61"/>
    <mergeCell ref="J60:K60"/>
    <mergeCell ref="J61:K61"/>
    <mergeCell ref="I5:T5"/>
  </mergeCells>
  <printOptions horizontalCentered="1" verticalCentered="1"/>
  <pageMargins left="0.35433070866141736" right="0.27559055118110237" top="0.27559055118110237" bottom="0.31496062992125984" header="0.31496062992125984" footer="0.31496062992125984"/>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16</vt:i4>
      </vt:variant>
    </vt:vector>
  </HeadingPairs>
  <TitlesOfParts>
    <vt:vector size="25" baseType="lpstr">
      <vt:lpstr>СВОД стр.1_4</vt:lpstr>
      <vt:lpstr>Госзадание</vt:lpstr>
      <vt:lpstr>Иная субсидия</vt:lpstr>
      <vt:lpstr>Внебюджет</vt:lpstr>
      <vt:lpstr>СВОД стр.5_6</vt:lpstr>
      <vt:lpstr>Госзадание 5,6</vt:lpstr>
      <vt:lpstr>Иная 5,6</vt:lpstr>
      <vt:lpstr>Внебюджет 5,6</vt:lpstr>
      <vt:lpstr>Расшифровка</vt:lpstr>
      <vt:lpstr>Внебюджет!Заголовки_для_печати</vt:lpstr>
      <vt:lpstr>'Внебюджет 5,6'!Заголовки_для_печати</vt:lpstr>
      <vt:lpstr>'Госзадание 5,6'!Заголовки_для_печати</vt:lpstr>
      <vt:lpstr>'Иная 5,6'!Заголовки_для_печати</vt:lpstr>
      <vt:lpstr>'Иная субсидия'!Заголовки_для_печати</vt:lpstr>
      <vt:lpstr>'СВОД стр.1_4'!Заголовки_для_печати</vt:lpstr>
      <vt:lpstr>'СВОД стр.5_6'!Заголовки_для_печати</vt:lpstr>
      <vt:lpstr>Внебюджет!Область_печати</vt:lpstr>
      <vt:lpstr>'Внебюджет 5,6'!Область_печати</vt:lpstr>
      <vt:lpstr>Госзадание!Область_печати</vt:lpstr>
      <vt:lpstr>'Госзадание 5,6'!Область_печати</vt:lpstr>
      <vt:lpstr>'Иная 5,6'!Область_печати</vt:lpstr>
      <vt:lpstr>'Иная субсидия'!Область_печати</vt:lpstr>
      <vt:lpstr>Расшифровка!Область_печати</vt:lpstr>
      <vt:lpstr>'СВОД стр.1_4'!Область_печати</vt:lpstr>
      <vt:lpstr>'СВОД стр.5_6'!Область_печати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ГайдаеваЕ</cp:lastModifiedBy>
  <cp:lastPrinted>2024-12-16T03:44:42Z</cp:lastPrinted>
  <dcterms:created xsi:type="dcterms:W3CDTF">2011-01-11T10:25:48Z</dcterms:created>
  <dcterms:modified xsi:type="dcterms:W3CDTF">2025-01-10T00:04:49Z</dcterms:modified>
</cp:coreProperties>
</file>